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Y:\Revenue Mix and Press Release Schedules and Support\CY2020\Q4 CY20\"/>
    </mc:Choice>
  </mc:AlternateContent>
  <xr:revisionPtr revIDLastSave="0" documentId="13_ncr:1_{E30736EB-93B9-4B88-95CC-DD9610AC32B0}" xr6:coauthVersionLast="45" xr6:coauthVersionMax="46" xr10:uidLastSave="{00000000-0000-0000-0000-000000000000}"/>
  <bookViews>
    <workbookView xWindow="-120" yWindow="-120" windowWidth="29040" windowHeight="15840" tabRatio="835" xr2:uid="{00000000-000D-0000-FFFF-FFFF00000000}"/>
  </bookViews>
  <sheets>
    <sheet name="Non-GAAP Financial Measures" sheetId="51" r:id="rId1"/>
    <sheet name="Operating Metrics" sheetId="101" r:id="rId2"/>
    <sheet name="Outlook" sheetId="95" r:id="rId3"/>
    <sheet name="QTD P&amp;L" sheetId="57" r:id="rId4"/>
    <sheet name="TTM P&amp;L" sheetId="78" r:id="rId5"/>
    <sheet name="Balance Sheet" sheetId="59" r:id="rId6"/>
    <sheet name="NR and OI by Segment" sheetId="61" r:id="rId7"/>
    <sheet name="Rev Mix by Distribution" sheetId="76" r:id="rId8"/>
    <sheet name="Rev Mix by Platform" sheetId="88" r:id="rId9"/>
    <sheet name="Rev Mix by Geographic Region" sheetId="62" r:id="rId10"/>
    <sheet name="Cashflow Supplemental Qtrly" sheetId="86" r:id="rId11"/>
    <sheet name="EBITDA and Adjusted EBITDA" sheetId="85" r:id="rId12"/>
    <sheet name="GAAP to Non-GAAP Measures 2020" sheetId="102" r:id="rId13"/>
    <sheet name="GAAP to Non-GAAP Measures 2019" sheetId="98" r:id="rId14"/>
    <sheet name="GAAP to Non-GAAP Measures 2018" sheetId="97" r:id="rId15"/>
  </sheets>
  <definedNames>
    <definedName name="d" localSheetId="10">#REF!</definedName>
    <definedName name="d" localSheetId="11">#REF!</definedName>
    <definedName name="d" localSheetId="14">#REF!</definedName>
    <definedName name="d" localSheetId="13">#REF!</definedName>
    <definedName name="d" localSheetId="12">#REF!</definedName>
    <definedName name="d" localSheetId="1">#REF!</definedName>
    <definedName name="d" localSheetId="2">#REF!</definedName>
    <definedName name="d" localSheetId="8">#REF!</definedName>
    <definedName name="d">#REF!</definedName>
    <definedName name="ddd" localSheetId="14">#REF!</definedName>
    <definedName name="ddd" localSheetId="13">#REF!</definedName>
    <definedName name="ddd" localSheetId="12">#REF!</definedName>
    <definedName name="ddd" localSheetId="1">#REF!</definedName>
    <definedName name="ddd" localSheetId="2">#REF!</definedName>
    <definedName name="ddd">#REF!</definedName>
    <definedName name="ed" localSheetId="14">#REF!</definedName>
    <definedName name="ed" localSheetId="13">#REF!</definedName>
    <definedName name="ed" localSheetId="12">#REF!</definedName>
    <definedName name="ed" localSheetId="1">#REF!</definedName>
    <definedName name="ed" localSheetId="2">#REF!</definedName>
    <definedName name="ed">#REF!</definedName>
    <definedName name="GAAP_nonGAAPreconCY" localSheetId="14">'GAAP to Non-GAAP Measures 2018'!#REF!</definedName>
    <definedName name="GAAP_nonGAAPreconCY" localSheetId="13">'GAAP to Non-GAAP Measures 2019'!#REF!</definedName>
    <definedName name="GAAP_nonGAAPreconCY" localSheetId="12">'GAAP to Non-GAAP Measures 2020'!#REF!</definedName>
    <definedName name="GAAP_nonGAAPreconCY" localSheetId="1">#REF!</definedName>
    <definedName name="GAAP_nonGAAPreconCY" localSheetId="2">#REF!</definedName>
    <definedName name="GAAP_nonGAAPreconCY">#REF!</definedName>
    <definedName name="GAAP_nonGAAPreconCYQTR" localSheetId="14">'GAAP to Non-GAAP Measures 2018'!#REF!</definedName>
    <definedName name="GAAP_nonGAAPreconCYQTR" localSheetId="13">'GAAP to Non-GAAP Measures 2019'!#REF!</definedName>
    <definedName name="GAAP_nonGAAPreconCYQTR" localSheetId="12">'GAAP to Non-GAAP Measures 2020'!#REF!</definedName>
    <definedName name="GAAP_nonGAAPreconCYQTR" localSheetId="1">#REF!</definedName>
    <definedName name="GAAP_nonGAAPreconCYQTR" localSheetId="2">#REF!</definedName>
    <definedName name="GAAP_nonGAAPreconCYQTR">#REF!</definedName>
    <definedName name="GAAP_NONGAAPreconPY" localSheetId="10">#REF!</definedName>
    <definedName name="GAAP_NONGAAPreconPY" localSheetId="11">#REF!</definedName>
    <definedName name="GAAP_NONGAAPreconPY" localSheetId="14">#REF!</definedName>
    <definedName name="GAAP_NONGAAPreconPY" localSheetId="13">#REF!</definedName>
    <definedName name="GAAP_NONGAAPreconPY" localSheetId="12">#REF!</definedName>
    <definedName name="GAAP_NONGAAPreconPY" localSheetId="1">#REF!</definedName>
    <definedName name="GAAP_NONGAAPreconPY" localSheetId="2">#REF!</definedName>
    <definedName name="GAAP_NONGAAPreconPY" localSheetId="8">#REF!</definedName>
    <definedName name="GAAP_NONGAAPreconPY">#REF!</definedName>
    <definedName name="GAAP_NONGAAPreconPYQTR" localSheetId="10">#REF!</definedName>
    <definedName name="GAAP_NONGAAPreconPYQTR" localSheetId="11">#REF!</definedName>
    <definedName name="GAAP_NONGAAPreconPYQTR" localSheetId="14">#REF!</definedName>
    <definedName name="GAAP_NONGAAPreconPYQTR" localSheetId="13">#REF!</definedName>
    <definedName name="GAAP_NONGAAPreconPYQTR" localSheetId="12">#REF!</definedName>
    <definedName name="GAAP_NONGAAPreconPYQTR" localSheetId="1">#REF!</definedName>
    <definedName name="GAAP_NONGAAPreconPYQTR" localSheetId="2">#REF!</definedName>
    <definedName name="GAAP_NONGAAPreconPYQTR" localSheetId="8">#REF!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11">#REF!</definedName>
    <definedName name="PR_PlatformYTD" localSheetId="14">#REF!</definedName>
    <definedName name="PR_PlatformYTD" localSheetId="13">#REF!</definedName>
    <definedName name="PR_PlatformYTD" localSheetId="12">#REF!</definedName>
    <definedName name="PR_PlatformYTD" localSheetId="1">#REF!</definedName>
    <definedName name="PR_PlatformYTD" localSheetId="2">#REF!</definedName>
    <definedName name="PR_PlatformYTD" localSheetId="8">#REF!</definedName>
    <definedName name="PR_PlatformYTD">#REF!</definedName>
    <definedName name="_xlnm.Print_Area" localSheetId="5">'Balance Sheet'!$A$1:$O$46</definedName>
    <definedName name="_xlnm.Print_Area" localSheetId="10">'Cashflow Supplemental Qtrly'!$A$1:$P$21</definedName>
    <definedName name="_xlnm.Print_Area" localSheetId="11">'EBITDA and Adjusted EBITDA'!$A$1:$S$26</definedName>
    <definedName name="_xlnm.Print_Area" localSheetId="14">'GAAP to Non-GAAP Measures 2018'!$B$1:$O$96</definedName>
    <definedName name="_xlnm.Print_Area" localSheetId="13">'GAAP to Non-GAAP Measures 2019'!$B$1:$O$101</definedName>
    <definedName name="_xlnm.Print_Area" localSheetId="12">'GAAP to Non-GAAP Measures 2020'!$B$1:$O$99</definedName>
    <definedName name="_xlnm.Print_Area" localSheetId="6">'NR and OI by Segment'!$A$1:$D$67</definedName>
    <definedName name="_xlnm.Print_Area" localSheetId="1">'Operating Metrics'!$A$1:$O$25</definedName>
    <definedName name="_xlnm.Print_Area" localSheetId="2">Outlook!$A$1:$F$33</definedName>
    <definedName name="_xlnm.Print_Area" localSheetId="3">'QTD P&amp;L'!$A$1:$Q$136</definedName>
    <definedName name="_xlnm.Print_Area" localSheetId="7">'Rev Mix by Distribution'!$A$1:$O$26</definedName>
    <definedName name="_xlnm.Print_Area" localSheetId="9">'Rev Mix by Geographic Region'!$B$1:$Q$28</definedName>
    <definedName name="_xlnm.Print_Area" localSheetId="8">'Rev Mix by Platform'!$A$1:$Q$31</definedName>
    <definedName name="_xlnm.Print_Area" localSheetId="4">'TTM P&amp;L'!$A$1:$N$145</definedName>
    <definedName name="_xlnm.Print_Titles" localSheetId="11">'EBITDA and Adjusted EBITDA'!$1:$4</definedName>
    <definedName name="_xlnm.Print_Titles" localSheetId="2">Outlook!$1:$4</definedName>
    <definedName name="_xlnm.Print_Titles" localSheetId="3">'QTD P&amp;L'!$1:$4</definedName>
    <definedName name="_xlnm.Print_Titles" localSheetId="4">'TTM P&amp;L'!$1:$4</definedName>
    <definedName name="wqq" localSheetId="14">#REF!</definedName>
    <definedName name="wqq" localSheetId="13">#REF!</definedName>
    <definedName name="wqq" localSheetId="12">#REF!</definedName>
    <definedName name="wqq" localSheetId="1">#REF!</definedName>
    <definedName name="wqq" localSheetId="2">#REF!</definedName>
    <definedName name="wq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85" l="1"/>
  <c r="N18" i="76"/>
  <c r="N12" i="76"/>
  <c r="C12" i="76"/>
  <c r="P49" i="61"/>
  <c r="P55" i="61"/>
  <c r="P38" i="61"/>
  <c r="P24" i="61"/>
  <c r="P33" i="61" s="1"/>
  <c r="P36" i="61" s="1"/>
  <c r="P18" i="61"/>
  <c r="P12" i="61"/>
  <c r="N44" i="59"/>
  <c r="N42" i="59"/>
  <c r="N35" i="59"/>
  <c r="N30" i="59"/>
  <c r="N14" i="59"/>
  <c r="N22" i="59" s="1"/>
  <c r="M45" i="78"/>
  <c r="P96" i="57"/>
  <c r="P44" i="57"/>
  <c r="M16" i="101"/>
  <c r="N16" i="101"/>
  <c r="C16" i="101"/>
  <c r="F86" i="102" l="1"/>
  <c r="B80" i="102"/>
  <c r="N77" i="102"/>
  <c r="M75" i="102"/>
  <c r="L75" i="102"/>
  <c r="K75" i="102"/>
  <c r="J75" i="102"/>
  <c r="I75" i="102"/>
  <c r="H75" i="102"/>
  <c r="G75" i="102"/>
  <c r="F75" i="102"/>
  <c r="E75" i="102"/>
  <c r="N74" i="102"/>
  <c r="E84" i="102" s="1"/>
  <c r="N73" i="102"/>
  <c r="E83" i="102" s="1"/>
  <c r="N72" i="102"/>
  <c r="E82" i="102" s="1"/>
  <c r="N71" i="102"/>
  <c r="E81" i="102" s="1"/>
  <c r="P14" i="85"/>
  <c r="P19" i="85" s="1"/>
  <c r="O15" i="86"/>
  <c r="O14" i="86"/>
  <c r="O12" i="86"/>
  <c r="P18" i="62"/>
  <c r="P12" i="62"/>
  <c r="P20" i="88"/>
  <c r="P13" i="88"/>
  <c r="M135" i="78"/>
  <c r="M134" i="78"/>
  <c r="M133" i="78"/>
  <c r="M84" i="78"/>
  <c r="M106" i="78"/>
  <c r="M68" i="78"/>
  <c r="M123" i="78" s="1"/>
  <c r="M67" i="78"/>
  <c r="M122" i="78" s="1"/>
  <c r="M66" i="78"/>
  <c r="M121" i="78" s="1"/>
  <c r="M40" i="78"/>
  <c r="M39" i="78"/>
  <c r="M31" i="78"/>
  <c r="P127" i="57"/>
  <c r="P128" i="57" s="1"/>
  <c r="P131" i="57" s="1"/>
  <c r="P133" i="57" s="1"/>
  <c r="P115" i="57"/>
  <c r="P114" i="57"/>
  <c r="P109" i="57"/>
  <c r="P107" i="57"/>
  <c r="P106" i="57"/>
  <c r="P103" i="57"/>
  <c r="P102" i="57"/>
  <c r="P101" i="57"/>
  <c r="P100" i="57"/>
  <c r="P99" i="57"/>
  <c r="P97" i="57"/>
  <c r="P77" i="57"/>
  <c r="P78" i="57" s="1"/>
  <c r="P64" i="57"/>
  <c r="P92" i="57" s="1"/>
  <c r="P63" i="57"/>
  <c r="P91" i="57" s="1"/>
  <c r="P58" i="57"/>
  <c r="P56" i="57"/>
  <c r="P55" i="57"/>
  <c r="P52" i="57"/>
  <c r="P51" i="57"/>
  <c r="P50" i="57"/>
  <c r="P49" i="57"/>
  <c r="P48" i="57"/>
  <c r="P47" i="57"/>
  <c r="P45" i="57"/>
  <c r="P40" i="57"/>
  <c r="P39" i="57"/>
  <c r="P21" i="57"/>
  <c r="P22" i="57" s="1"/>
  <c r="M105" i="78" l="1"/>
  <c r="M102" i="78"/>
  <c r="M101" i="78"/>
  <c r="M104" i="78"/>
  <c r="M50" i="78"/>
  <c r="P53" i="57"/>
  <c r="M46" i="78"/>
  <c r="E86" i="102"/>
  <c r="N75" i="102"/>
  <c r="O16" i="86"/>
  <c r="M53" i="78"/>
  <c r="M59" i="78"/>
  <c r="M96" i="78"/>
  <c r="M51" i="78"/>
  <c r="M111" i="78"/>
  <c r="M136" i="78"/>
  <c r="M137" i="78" s="1"/>
  <c r="M52" i="78"/>
  <c r="M112" i="78"/>
  <c r="M95" i="78"/>
  <c r="M108" i="78"/>
  <c r="M97" i="78"/>
  <c r="M81" i="78"/>
  <c r="M114" i="78"/>
  <c r="M49" i="78"/>
  <c r="M107" i="78"/>
  <c r="M48" i="78"/>
  <c r="M56" i="78"/>
  <c r="M22" i="78"/>
  <c r="M54" i="78" s="1"/>
  <c r="M57" i="78"/>
  <c r="P104" i="57"/>
  <c r="P54" i="57"/>
  <c r="P25" i="57"/>
  <c r="P27" i="57" s="1"/>
  <c r="P59" i="57" s="1"/>
  <c r="P81" i="57"/>
  <c r="P105" i="57"/>
  <c r="O24" i="61"/>
  <c r="O33" i="61" l="1"/>
  <c r="M109" i="78"/>
  <c r="M82" i="78"/>
  <c r="M23" i="78"/>
  <c r="P57" i="57"/>
  <c r="P108" i="57"/>
  <c r="P83" i="57"/>
  <c r="O36" i="61" l="1"/>
  <c r="M110" i="78"/>
  <c r="M85" i="78"/>
  <c r="M26" i="78"/>
  <c r="M55" i="78"/>
  <c r="P110" i="57"/>
  <c r="M28" i="78" l="1"/>
  <c r="M60" i="78" s="1"/>
  <c r="M58" i="78"/>
  <c r="M87" i="78"/>
  <c r="M113" i="78"/>
  <c r="M115" i="78" l="1"/>
  <c r="F65" i="102" l="1"/>
  <c r="B58" i="102"/>
  <c r="N55" i="102"/>
  <c r="M53" i="102"/>
  <c r="L53" i="102"/>
  <c r="K53" i="102"/>
  <c r="J53" i="102"/>
  <c r="I53" i="102"/>
  <c r="H53" i="102"/>
  <c r="G53" i="102"/>
  <c r="F53" i="102"/>
  <c r="E53" i="102"/>
  <c r="N52" i="102"/>
  <c r="E62" i="102" s="1"/>
  <c r="N51" i="102"/>
  <c r="E61" i="102" s="1"/>
  <c r="N50" i="102"/>
  <c r="E60" i="102" s="1"/>
  <c r="N49" i="102"/>
  <c r="E59" i="102" s="1"/>
  <c r="O14" i="85"/>
  <c r="N15" i="86"/>
  <c r="N14" i="86"/>
  <c r="N12" i="86"/>
  <c r="O18" i="62"/>
  <c r="O12" i="62"/>
  <c r="O20" i="88"/>
  <c r="O13" i="88"/>
  <c r="M18" i="76"/>
  <c r="M12" i="76"/>
  <c r="O55" i="61"/>
  <c r="O49" i="61"/>
  <c r="O12" i="61"/>
  <c r="M42" i="59"/>
  <c r="M30" i="59"/>
  <c r="M35" i="59" s="1"/>
  <c r="M14" i="59"/>
  <c r="M22" i="59" s="1"/>
  <c r="L145" i="78"/>
  <c r="L144" i="78"/>
  <c r="L141" i="78"/>
  <c r="L138" i="78"/>
  <c r="L135" i="78"/>
  <c r="L134" i="78"/>
  <c r="L133" i="78"/>
  <c r="L132" i="78"/>
  <c r="L131" i="78"/>
  <c r="L129" i="78"/>
  <c r="L128" i="78"/>
  <c r="L125" i="78"/>
  <c r="L91" i="78"/>
  <c r="L90" i="78"/>
  <c r="L86" i="78"/>
  <c r="L84" i="78"/>
  <c r="L83" i="78"/>
  <c r="L80" i="78"/>
  <c r="L79" i="78"/>
  <c r="L78" i="78"/>
  <c r="L77" i="78"/>
  <c r="L76" i="78"/>
  <c r="L74" i="78"/>
  <c r="L73" i="78"/>
  <c r="L70" i="78"/>
  <c r="L68" i="78"/>
  <c r="L123" i="78" s="1"/>
  <c r="L67" i="78"/>
  <c r="L96" i="78" s="1"/>
  <c r="L66" i="78"/>
  <c r="L121" i="78" s="1"/>
  <c r="L40" i="78"/>
  <c r="L39" i="78"/>
  <c r="L36" i="78"/>
  <c r="L35" i="78"/>
  <c r="L32" i="78"/>
  <c r="L31" i="78"/>
  <c r="L27" i="78"/>
  <c r="L25" i="78"/>
  <c r="L24" i="78"/>
  <c r="L21" i="78"/>
  <c r="L20" i="78"/>
  <c r="L19" i="78"/>
  <c r="L18" i="78"/>
  <c r="L17" i="78"/>
  <c r="L16" i="78"/>
  <c r="L14" i="78"/>
  <c r="L13" i="78"/>
  <c r="L10" i="78"/>
  <c r="O127" i="57"/>
  <c r="O128" i="57" s="1"/>
  <c r="O115" i="57"/>
  <c r="O114" i="57"/>
  <c r="O109" i="57"/>
  <c r="O107" i="57"/>
  <c r="O106" i="57"/>
  <c r="O103" i="57"/>
  <c r="O102" i="57"/>
  <c r="O101" i="57"/>
  <c r="O100" i="57"/>
  <c r="O99" i="57"/>
  <c r="O97" i="57"/>
  <c r="O96" i="57"/>
  <c r="O77" i="57"/>
  <c r="O104" i="57" s="1"/>
  <c r="O64" i="57"/>
  <c r="O92" i="57" s="1"/>
  <c r="O63" i="57"/>
  <c r="O91" i="57" s="1"/>
  <c r="O58" i="57"/>
  <c r="O56" i="57"/>
  <c r="O55" i="57"/>
  <c r="O52" i="57"/>
  <c r="O51" i="57"/>
  <c r="O50" i="57"/>
  <c r="O49" i="57"/>
  <c r="O48" i="57"/>
  <c r="O47" i="57"/>
  <c r="O45" i="57"/>
  <c r="O44" i="57"/>
  <c r="O40" i="57"/>
  <c r="O39" i="57"/>
  <c r="O21" i="57"/>
  <c r="O22" i="57" s="1"/>
  <c r="O19" i="85" l="1"/>
  <c r="E65" i="102"/>
  <c r="O18" i="61"/>
  <c r="O38" i="61"/>
  <c r="L51" i="78"/>
  <c r="L52" i="78"/>
  <c r="M44" i="59"/>
  <c r="N53" i="102"/>
  <c r="N16" i="86"/>
  <c r="L102" i="78"/>
  <c r="L57" i="78"/>
  <c r="L59" i="78"/>
  <c r="L97" i="78"/>
  <c r="L49" i="78"/>
  <c r="L105" i="78"/>
  <c r="L53" i="78"/>
  <c r="L107" i="78"/>
  <c r="L22" i="78"/>
  <c r="L23" i="78" s="1"/>
  <c r="L56" i="78"/>
  <c r="L122" i="78"/>
  <c r="L46" i="78"/>
  <c r="L111" i="78"/>
  <c r="L48" i="78"/>
  <c r="L136" i="78"/>
  <c r="L137" i="78" s="1"/>
  <c r="L50" i="78"/>
  <c r="L95" i="78"/>
  <c r="L108" i="78"/>
  <c r="L45" i="78"/>
  <c r="L104" i="78"/>
  <c r="L112" i="78"/>
  <c r="L101" i="78"/>
  <c r="L81" i="78"/>
  <c r="L106" i="78"/>
  <c r="L114" i="78"/>
  <c r="O78" i="57"/>
  <c r="O131" i="57"/>
  <c r="O25" i="57"/>
  <c r="O54" i="57"/>
  <c r="O53" i="57"/>
  <c r="N96" i="57"/>
  <c r="N44" i="57"/>
  <c r="O133" i="57" l="1"/>
  <c r="L54" i="78"/>
  <c r="L109" i="78"/>
  <c r="L82" i="78"/>
  <c r="L55" i="78"/>
  <c r="L26" i="78"/>
  <c r="O105" i="57"/>
  <c r="O81" i="57"/>
  <c r="O27" i="57"/>
  <c r="O59" i="57" s="1"/>
  <c r="O57" i="57"/>
  <c r="F43" i="102"/>
  <c r="E43" i="102"/>
  <c r="L28" i="78" l="1"/>
  <c r="L60" i="78" s="1"/>
  <c r="L58" i="78"/>
  <c r="L110" i="78"/>
  <c r="L85" i="78"/>
  <c r="O83" i="57"/>
  <c r="O108" i="57"/>
  <c r="B37" i="102"/>
  <c r="N34" i="102"/>
  <c r="M32" i="102"/>
  <c r="L32" i="102"/>
  <c r="K32" i="102"/>
  <c r="J32" i="102"/>
  <c r="I32" i="102"/>
  <c r="H32" i="102"/>
  <c r="G32" i="102"/>
  <c r="F32" i="102"/>
  <c r="E32" i="102"/>
  <c r="N31" i="102"/>
  <c r="N30" i="102"/>
  <c r="N29" i="102"/>
  <c r="N28" i="102"/>
  <c r="N14" i="85"/>
  <c r="M15" i="86"/>
  <c r="M14" i="86"/>
  <c r="M12" i="86"/>
  <c r="N18" i="62"/>
  <c r="N12" i="62"/>
  <c r="N20" i="88"/>
  <c r="N13" i="88"/>
  <c r="L18" i="76"/>
  <c r="L12" i="76"/>
  <c r="N55" i="61"/>
  <c r="N49" i="61"/>
  <c r="N24" i="61"/>
  <c r="N12" i="61"/>
  <c r="L42" i="59"/>
  <c r="L30" i="59"/>
  <c r="L35" i="59" s="1"/>
  <c r="L14" i="59"/>
  <c r="L22" i="59" s="1"/>
  <c r="K145" i="78"/>
  <c r="K144" i="78"/>
  <c r="K141" i="78"/>
  <c r="K138" i="78"/>
  <c r="K135" i="78"/>
  <c r="K134" i="78"/>
  <c r="K133" i="78"/>
  <c r="K132" i="78"/>
  <c r="K131" i="78"/>
  <c r="K129" i="78"/>
  <c r="K128" i="78"/>
  <c r="K125" i="78"/>
  <c r="K91" i="78"/>
  <c r="K90" i="78"/>
  <c r="K86" i="78"/>
  <c r="K84" i="78"/>
  <c r="K83" i="78"/>
  <c r="K80" i="78"/>
  <c r="K79" i="78"/>
  <c r="K78" i="78"/>
  <c r="K77" i="78"/>
  <c r="K76" i="78"/>
  <c r="K74" i="78"/>
  <c r="K73" i="78"/>
  <c r="K70" i="78"/>
  <c r="K68" i="78"/>
  <c r="K123" i="78" s="1"/>
  <c r="K67" i="78"/>
  <c r="K122" i="78" s="1"/>
  <c r="K66" i="78"/>
  <c r="K95" i="78" s="1"/>
  <c r="K40" i="78"/>
  <c r="K39" i="78"/>
  <c r="K36" i="78"/>
  <c r="K35" i="78"/>
  <c r="K32" i="78"/>
  <c r="K31" i="78"/>
  <c r="K27" i="78"/>
  <c r="K25" i="78"/>
  <c r="K24" i="78"/>
  <c r="K21" i="78"/>
  <c r="K20" i="78"/>
  <c r="K19" i="78"/>
  <c r="K18" i="78"/>
  <c r="K17" i="78"/>
  <c r="K16" i="78"/>
  <c r="K14" i="78"/>
  <c r="K13" i="78"/>
  <c r="K10" i="78"/>
  <c r="N127" i="57"/>
  <c r="N128" i="57" s="1"/>
  <c r="N131" i="57" s="1"/>
  <c r="N133" i="57" s="1"/>
  <c r="N115" i="57"/>
  <c r="N114" i="57"/>
  <c r="N109" i="57"/>
  <c r="N107" i="57"/>
  <c r="N106" i="57"/>
  <c r="N103" i="57"/>
  <c r="N102" i="57"/>
  <c r="N101" i="57"/>
  <c r="N100" i="57"/>
  <c r="N99" i="57"/>
  <c r="N97" i="57"/>
  <c r="N77" i="57"/>
  <c r="N64" i="57"/>
  <c r="N92" i="57" s="1"/>
  <c r="N63" i="57"/>
  <c r="N91" i="57" s="1"/>
  <c r="N58" i="57"/>
  <c r="N56" i="57"/>
  <c r="N55" i="57"/>
  <c r="N52" i="57"/>
  <c r="N51" i="57"/>
  <c r="N50" i="57"/>
  <c r="N49" i="57"/>
  <c r="N48" i="57"/>
  <c r="N47" i="57"/>
  <c r="N45" i="57"/>
  <c r="N40" i="57"/>
  <c r="N39" i="57"/>
  <c r="N21" i="57"/>
  <c r="N22" i="57" s="1"/>
  <c r="L16" i="101"/>
  <c r="N19" i="85" l="1"/>
  <c r="N18" i="61"/>
  <c r="N38" i="61"/>
  <c r="L113" i="78"/>
  <c r="L87" i="78"/>
  <c r="O110" i="57"/>
  <c r="M16" i="86"/>
  <c r="K96" i="78"/>
  <c r="K97" i="78"/>
  <c r="N32" i="102"/>
  <c r="K105" i="78"/>
  <c r="N53" i="57"/>
  <c r="K59" i="78"/>
  <c r="L44" i="59"/>
  <c r="N33" i="61"/>
  <c r="K49" i="78"/>
  <c r="K50" i="78"/>
  <c r="K121" i="78"/>
  <c r="K51" i="78"/>
  <c r="K106" i="78"/>
  <c r="K107" i="78"/>
  <c r="N78" i="57"/>
  <c r="N81" i="57" s="1"/>
  <c r="N108" i="57" s="1"/>
  <c r="K52" i="78"/>
  <c r="K108" i="78"/>
  <c r="K114" i="78"/>
  <c r="K53" i="78"/>
  <c r="K111" i="78"/>
  <c r="K22" i="78"/>
  <c r="K54" i="78" s="1"/>
  <c r="K56" i="78"/>
  <c r="K112" i="78"/>
  <c r="K46" i="78"/>
  <c r="K57" i="78"/>
  <c r="K48" i="78"/>
  <c r="K104" i="78"/>
  <c r="K136" i="78"/>
  <c r="K137" i="78" s="1"/>
  <c r="K101" i="78"/>
  <c r="K102" i="78"/>
  <c r="K45" i="78"/>
  <c r="K81" i="78"/>
  <c r="N104" i="57"/>
  <c r="N25" i="57"/>
  <c r="N54" i="57"/>
  <c r="J14" i="59"/>
  <c r="K14" i="59"/>
  <c r="N36" i="61" l="1"/>
  <c r="N83" i="57"/>
  <c r="L115" i="78"/>
  <c r="N105" i="57"/>
  <c r="K23" i="78"/>
  <c r="K26" i="78" s="1"/>
  <c r="K82" i="78"/>
  <c r="K109" i="78"/>
  <c r="N27" i="57"/>
  <c r="N59" i="57" s="1"/>
  <c r="N57" i="57"/>
  <c r="N110" i="57"/>
  <c r="K22" i="59"/>
  <c r="K55" i="78" l="1"/>
  <c r="K110" i="78"/>
  <c r="K85" i="78"/>
  <c r="K28" i="78"/>
  <c r="K60" i="78" s="1"/>
  <c r="K58" i="78"/>
  <c r="M44" i="57"/>
  <c r="K113" i="78" l="1"/>
  <c r="K87" i="78"/>
  <c r="K115" i="78" l="1"/>
  <c r="F22" i="102"/>
  <c r="E22" i="102"/>
  <c r="B16" i="102"/>
  <c r="N13" i="102"/>
  <c r="E24" i="102" s="1"/>
  <c r="M11" i="102"/>
  <c r="L11" i="102"/>
  <c r="K11" i="102"/>
  <c r="J11" i="102"/>
  <c r="I11" i="102"/>
  <c r="H11" i="102"/>
  <c r="G11" i="102"/>
  <c r="F11" i="102"/>
  <c r="E11" i="102"/>
  <c r="N10" i="102"/>
  <c r="N9" i="102"/>
  <c r="N8" i="102"/>
  <c r="N7" i="102"/>
  <c r="N11" i="102" l="1"/>
  <c r="M14" i="85"/>
  <c r="L15" i="86"/>
  <c r="L14" i="86"/>
  <c r="L12" i="86"/>
  <c r="M18" i="62"/>
  <c r="M12" i="62"/>
  <c r="M20" i="88"/>
  <c r="M13" i="88"/>
  <c r="K18" i="76"/>
  <c r="K12" i="76"/>
  <c r="M55" i="61"/>
  <c r="M49" i="61"/>
  <c r="M24" i="61"/>
  <c r="M12" i="61"/>
  <c r="K42" i="59"/>
  <c r="K30" i="59"/>
  <c r="K35" i="59" s="1"/>
  <c r="J145" i="78"/>
  <c r="J144" i="78"/>
  <c r="J141" i="78"/>
  <c r="J138" i="78"/>
  <c r="J135" i="78"/>
  <c r="J134" i="78"/>
  <c r="J133" i="78"/>
  <c r="J132" i="78"/>
  <c r="J131" i="78"/>
  <c r="J129" i="78"/>
  <c r="J128" i="78"/>
  <c r="J125" i="78"/>
  <c r="J91" i="78"/>
  <c r="J90" i="78"/>
  <c r="J86" i="78"/>
  <c r="J84" i="78"/>
  <c r="J83" i="78"/>
  <c r="J80" i="78"/>
  <c r="J79" i="78"/>
  <c r="J78" i="78"/>
  <c r="J77" i="78"/>
  <c r="J76" i="78"/>
  <c r="J74" i="78"/>
  <c r="J73" i="78"/>
  <c r="J70" i="78"/>
  <c r="J68" i="78"/>
  <c r="J123" i="78" s="1"/>
  <c r="J67" i="78"/>
  <c r="J122" i="78" s="1"/>
  <c r="J66" i="78"/>
  <c r="J95" i="78" s="1"/>
  <c r="J40" i="78"/>
  <c r="J39" i="78"/>
  <c r="J36" i="78"/>
  <c r="J35" i="78"/>
  <c r="J32" i="78"/>
  <c r="J31" i="78"/>
  <c r="J27" i="78"/>
  <c r="J25" i="78"/>
  <c r="J24" i="78"/>
  <c r="J21" i="78"/>
  <c r="J20" i="78"/>
  <c r="J19" i="78"/>
  <c r="J18" i="78"/>
  <c r="J17" i="78"/>
  <c r="J16" i="78"/>
  <c r="J14" i="78"/>
  <c r="J13" i="78"/>
  <c r="J10" i="78"/>
  <c r="M127" i="57"/>
  <c r="M128" i="57" s="1"/>
  <c r="M131" i="57" s="1"/>
  <c r="M115" i="57"/>
  <c r="M114" i="57"/>
  <c r="M109" i="57"/>
  <c r="M107" i="57"/>
  <c r="M106" i="57"/>
  <c r="M103" i="57"/>
  <c r="M102" i="57"/>
  <c r="M101" i="57"/>
  <c r="M100" i="57"/>
  <c r="M99" i="57"/>
  <c r="M97" i="57"/>
  <c r="M96" i="57"/>
  <c r="M77" i="57"/>
  <c r="M104" i="57" s="1"/>
  <c r="M64" i="57"/>
  <c r="M92" i="57" s="1"/>
  <c r="M63" i="57"/>
  <c r="M91" i="57" s="1"/>
  <c r="M58" i="57"/>
  <c r="M56" i="57"/>
  <c r="M55" i="57"/>
  <c r="M52" i="57"/>
  <c r="M51" i="57"/>
  <c r="M50" i="57"/>
  <c r="M49" i="57"/>
  <c r="M48" i="57"/>
  <c r="M47" i="57"/>
  <c r="M45" i="57"/>
  <c r="M40" i="57"/>
  <c r="M39" i="57"/>
  <c r="M21" i="57"/>
  <c r="M53" i="57" s="1"/>
  <c r="K16" i="101"/>
  <c r="M133" i="57" l="1"/>
  <c r="M140" i="78"/>
  <c r="M19" i="85"/>
  <c r="M18" i="61"/>
  <c r="L16" i="86"/>
  <c r="M38" i="61"/>
  <c r="M33" i="61"/>
  <c r="K44" i="59"/>
  <c r="J50" i="78"/>
  <c r="J52" i="78"/>
  <c r="J53" i="78"/>
  <c r="J49" i="78"/>
  <c r="J102" i="78"/>
  <c r="J114" i="78"/>
  <c r="J104" i="78"/>
  <c r="J57" i="78"/>
  <c r="J59" i="78"/>
  <c r="J106" i="78"/>
  <c r="J105" i="78"/>
  <c r="J51" i="78"/>
  <c r="J136" i="78"/>
  <c r="J137" i="78" s="1"/>
  <c r="J107" i="78"/>
  <c r="J45" i="78"/>
  <c r="J22" i="78"/>
  <c r="J54" i="78" s="1"/>
  <c r="J108" i="78"/>
  <c r="J46" i="78"/>
  <c r="J56" i="78"/>
  <c r="J111" i="78"/>
  <c r="J48" i="78"/>
  <c r="J81" i="78"/>
  <c r="J112" i="78"/>
  <c r="J96" i="78"/>
  <c r="J121" i="78"/>
  <c r="J97" i="78"/>
  <c r="J101" i="78"/>
  <c r="M78" i="57"/>
  <c r="M22" i="57"/>
  <c r="M54" i="57" s="1"/>
  <c r="M142" i="78" l="1"/>
  <c r="M36" i="61"/>
  <c r="M25" i="57"/>
  <c r="M57" i="57" s="1"/>
  <c r="J23" i="78"/>
  <c r="J55" i="78" s="1"/>
  <c r="J109" i="78"/>
  <c r="J82" i="78"/>
  <c r="J110" i="78" s="1"/>
  <c r="M105" i="57"/>
  <c r="M81" i="57"/>
  <c r="J42" i="59"/>
  <c r="M27" i="57" l="1"/>
  <c r="M59" i="57" s="1"/>
  <c r="J26" i="78"/>
  <c r="J28" i="78" s="1"/>
  <c r="J60" i="78" s="1"/>
  <c r="J85" i="78"/>
  <c r="J113" i="78" s="1"/>
  <c r="M83" i="57"/>
  <c r="M108" i="57"/>
  <c r="I45" i="78"/>
  <c r="L96" i="57"/>
  <c r="J58" i="78" l="1"/>
  <c r="J87" i="78"/>
  <c r="J115" i="78" s="1"/>
  <c r="M110" i="57"/>
  <c r="N73" i="97"/>
  <c r="N70" i="97"/>
  <c r="N69" i="97"/>
  <c r="N68" i="97"/>
  <c r="N67" i="97"/>
  <c r="M71" i="97"/>
  <c r="N51" i="97"/>
  <c r="N48" i="97"/>
  <c r="N47" i="97"/>
  <c r="N46" i="97"/>
  <c r="M49" i="97"/>
  <c r="N31" i="97"/>
  <c r="N28" i="97"/>
  <c r="N27" i="97"/>
  <c r="N26" i="97"/>
  <c r="M29" i="97"/>
  <c r="N12" i="97"/>
  <c r="N9" i="97"/>
  <c r="N8" i="97"/>
  <c r="N7" i="97"/>
  <c r="M10" i="97"/>
  <c r="N76" i="98" l="1"/>
  <c r="M77" i="98"/>
  <c r="L77" i="98"/>
  <c r="K77" i="98"/>
  <c r="J77" i="98"/>
  <c r="I77" i="98"/>
  <c r="H77" i="98"/>
  <c r="G77" i="98"/>
  <c r="F77" i="98"/>
  <c r="E77" i="98"/>
  <c r="F89" i="98" l="1"/>
  <c r="E89" i="98"/>
  <c r="B82" i="98"/>
  <c r="N79" i="98"/>
  <c r="E91" i="98" s="1"/>
  <c r="N75" i="98"/>
  <c r="N74" i="98"/>
  <c r="N73" i="98"/>
  <c r="N72" i="98"/>
  <c r="L14" i="85"/>
  <c r="L19" i="85" l="1"/>
  <c r="N77" i="98"/>
  <c r="K15" i="86"/>
  <c r="K14" i="86"/>
  <c r="K12" i="86"/>
  <c r="L18" i="62"/>
  <c r="L12" i="62"/>
  <c r="L20" i="88"/>
  <c r="L13" i="88"/>
  <c r="J18" i="76"/>
  <c r="J12" i="76"/>
  <c r="L55" i="61"/>
  <c r="L49" i="61"/>
  <c r="L24" i="61"/>
  <c r="L12" i="61"/>
  <c r="J30" i="59"/>
  <c r="J35" i="59" s="1"/>
  <c r="J22" i="59"/>
  <c r="I138" i="78"/>
  <c r="I135" i="78"/>
  <c r="I134" i="78"/>
  <c r="I133" i="78"/>
  <c r="I108" i="78"/>
  <c r="I114" i="78"/>
  <c r="I84" i="78"/>
  <c r="I112" i="78" s="1"/>
  <c r="I107" i="78"/>
  <c r="I105" i="78"/>
  <c r="I104" i="78"/>
  <c r="I102" i="78"/>
  <c r="I68" i="78"/>
  <c r="I97" i="78" s="1"/>
  <c r="I67" i="78"/>
  <c r="I122" i="78" s="1"/>
  <c r="I66" i="78"/>
  <c r="I95" i="78" s="1"/>
  <c r="I40" i="78"/>
  <c r="I39" i="78"/>
  <c r="I25" i="78"/>
  <c r="I49" i="78"/>
  <c r="L127" i="57"/>
  <c r="L128" i="57" s="1"/>
  <c r="L115" i="57"/>
  <c r="L114" i="57"/>
  <c r="L109" i="57"/>
  <c r="L107" i="57"/>
  <c r="L106" i="57"/>
  <c r="L103" i="57"/>
  <c r="L102" i="57"/>
  <c r="L101" i="57"/>
  <c r="L100" i="57"/>
  <c r="L99" i="57"/>
  <c r="L97" i="57"/>
  <c r="L77" i="57"/>
  <c r="L64" i="57"/>
  <c r="L92" i="57" s="1"/>
  <c r="L63" i="57"/>
  <c r="L91" i="57" s="1"/>
  <c r="L58" i="57"/>
  <c r="L56" i="57"/>
  <c r="L55" i="57"/>
  <c r="L52" i="57"/>
  <c r="L51" i="57"/>
  <c r="L50" i="57"/>
  <c r="L49" i="57"/>
  <c r="L48" i="57"/>
  <c r="L47" i="57"/>
  <c r="L45" i="57"/>
  <c r="L44" i="57"/>
  <c r="L40" i="57"/>
  <c r="L39" i="57"/>
  <c r="L21" i="57"/>
  <c r="L22" i="57" s="1"/>
  <c r="J16" i="101"/>
  <c r="L18" i="61" l="1"/>
  <c r="L38" i="61"/>
  <c r="K16" i="86"/>
  <c r="I123" i="78"/>
  <c r="L33" i="61"/>
  <c r="J44" i="59"/>
  <c r="I50" i="78"/>
  <c r="I51" i="78"/>
  <c r="I96" i="78"/>
  <c r="I52" i="78"/>
  <c r="I53" i="78"/>
  <c r="I101" i="78"/>
  <c r="I56" i="78"/>
  <c r="I46" i="78"/>
  <c r="I57" i="78"/>
  <c r="I136" i="78"/>
  <c r="I137" i="78" s="1"/>
  <c r="I140" i="78" s="1"/>
  <c r="I142" i="78" s="1"/>
  <c r="I48" i="78"/>
  <c r="I59" i="78"/>
  <c r="I111" i="78"/>
  <c r="I121" i="78"/>
  <c r="I22" i="78"/>
  <c r="I54" i="78" s="1"/>
  <c r="I81" i="78"/>
  <c r="I106" i="78"/>
  <c r="L53" i="57"/>
  <c r="L78" i="57"/>
  <c r="L104" i="57"/>
  <c r="L54" i="57"/>
  <c r="L25" i="57"/>
  <c r="L27" i="57" s="1"/>
  <c r="L59" i="57" s="1"/>
  <c r="L131" i="57"/>
  <c r="K44" i="57"/>
  <c r="L36" i="61" l="1"/>
  <c r="L133" i="57"/>
  <c r="L140" i="78"/>
  <c r="I109" i="78"/>
  <c r="I82" i="78"/>
  <c r="I23" i="78"/>
  <c r="L105" i="57"/>
  <c r="L81" i="57"/>
  <c r="L57" i="57"/>
  <c r="I16" i="101"/>
  <c r="H16" i="101"/>
  <c r="G16" i="101"/>
  <c r="F16" i="101"/>
  <c r="E16" i="101"/>
  <c r="D16" i="101"/>
  <c r="F66" i="98"/>
  <c r="E66" i="98"/>
  <c r="B59" i="98"/>
  <c r="N56" i="98"/>
  <c r="E68" i="98" s="1"/>
  <c r="M54" i="98"/>
  <c r="L54" i="98"/>
  <c r="K54" i="98"/>
  <c r="J54" i="98"/>
  <c r="I54" i="98"/>
  <c r="H54" i="98"/>
  <c r="G54" i="98"/>
  <c r="F54" i="98"/>
  <c r="E54" i="98"/>
  <c r="N53" i="98"/>
  <c r="N52" i="98"/>
  <c r="N51" i="98"/>
  <c r="N50" i="98"/>
  <c r="K14" i="85"/>
  <c r="J15" i="86"/>
  <c r="J14" i="86"/>
  <c r="J12" i="86"/>
  <c r="K18" i="62"/>
  <c r="K12" i="62"/>
  <c r="K20" i="88"/>
  <c r="K13" i="88"/>
  <c r="I18" i="76"/>
  <c r="I12" i="76"/>
  <c r="K55" i="61"/>
  <c r="K49" i="61"/>
  <c r="K24" i="61"/>
  <c r="K12" i="61"/>
  <c r="I42" i="59"/>
  <c r="I30" i="59"/>
  <c r="I35" i="59" s="1"/>
  <c r="I14" i="59"/>
  <c r="I22" i="59" s="1"/>
  <c r="H145" i="78"/>
  <c r="H144" i="78"/>
  <c r="H141" i="78"/>
  <c r="H138" i="78"/>
  <c r="H135" i="78"/>
  <c r="H134" i="78"/>
  <c r="H133" i="78"/>
  <c r="H132" i="78"/>
  <c r="H131" i="78"/>
  <c r="H129" i="78"/>
  <c r="H128" i="78"/>
  <c r="H125" i="78"/>
  <c r="H91" i="78"/>
  <c r="H90" i="78"/>
  <c r="H86" i="78"/>
  <c r="H84" i="78"/>
  <c r="H83" i="78"/>
  <c r="H80" i="78"/>
  <c r="H79" i="78"/>
  <c r="H78" i="78"/>
  <c r="H77" i="78"/>
  <c r="H76" i="78"/>
  <c r="H74" i="78"/>
  <c r="H73" i="78"/>
  <c r="H70" i="78"/>
  <c r="H68" i="78"/>
  <c r="H123" i="78" s="1"/>
  <c r="H67" i="78"/>
  <c r="H122" i="78" s="1"/>
  <c r="H66" i="78"/>
  <c r="H95" i="78" s="1"/>
  <c r="H40" i="78"/>
  <c r="H39" i="78"/>
  <c r="H36" i="78"/>
  <c r="H35" i="78"/>
  <c r="H32" i="78"/>
  <c r="H31" i="78"/>
  <c r="H25" i="78"/>
  <c r="H24" i="78"/>
  <c r="H21" i="78"/>
  <c r="H20" i="78"/>
  <c r="H19" i="78"/>
  <c r="H18" i="78"/>
  <c r="H17" i="78"/>
  <c r="H16" i="78"/>
  <c r="H14" i="78"/>
  <c r="H13" i="78"/>
  <c r="H10" i="78"/>
  <c r="K127" i="57"/>
  <c r="K128" i="57" s="1"/>
  <c r="K131" i="57" s="1"/>
  <c r="K115" i="57"/>
  <c r="K114" i="57"/>
  <c r="K109" i="57"/>
  <c r="K107" i="57"/>
  <c r="K106" i="57"/>
  <c r="K103" i="57"/>
  <c r="K102" i="57"/>
  <c r="K101" i="57"/>
  <c r="K100" i="57"/>
  <c r="K99" i="57"/>
  <c r="K97" i="57"/>
  <c r="K96" i="57"/>
  <c r="K77" i="57"/>
  <c r="K64" i="57"/>
  <c r="K92" i="57" s="1"/>
  <c r="K63" i="57"/>
  <c r="K91" i="57" s="1"/>
  <c r="K58" i="57"/>
  <c r="K56" i="57"/>
  <c r="K55" i="57"/>
  <c r="K52" i="57"/>
  <c r="K51" i="57"/>
  <c r="K50" i="57"/>
  <c r="K49" i="57"/>
  <c r="K48" i="57"/>
  <c r="K47" i="57"/>
  <c r="K45" i="57"/>
  <c r="K40" i="57"/>
  <c r="K39" i="57"/>
  <c r="K21" i="57"/>
  <c r="K22" i="57" s="1"/>
  <c r="K19" i="85" l="1"/>
  <c r="K18" i="61"/>
  <c r="L142" i="78"/>
  <c r="K133" i="57"/>
  <c r="K140" i="78"/>
  <c r="I26" i="78"/>
  <c r="I55" i="78"/>
  <c r="I110" i="78"/>
  <c r="I85" i="78"/>
  <c r="L108" i="57"/>
  <c r="L83" i="57"/>
  <c r="K38" i="61"/>
  <c r="K33" i="61"/>
  <c r="H96" i="78"/>
  <c r="H114" i="78"/>
  <c r="H51" i="78"/>
  <c r="H52" i="78"/>
  <c r="H111" i="78"/>
  <c r="H48" i="78"/>
  <c r="N54" i="98"/>
  <c r="J16" i="86"/>
  <c r="I44" i="59"/>
  <c r="H112" i="78"/>
  <c r="H104" i="78"/>
  <c r="H101" i="78"/>
  <c r="H45" i="78"/>
  <c r="H56" i="78"/>
  <c r="H102" i="78"/>
  <c r="H121" i="78"/>
  <c r="H53" i="78"/>
  <c r="H46" i="78"/>
  <c r="H57" i="78"/>
  <c r="H136" i="78"/>
  <c r="H137" i="78" s="1"/>
  <c r="H49" i="78"/>
  <c r="H50" i="78"/>
  <c r="H108" i="78"/>
  <c r="H97" i="78"/>
  <c r="H106" i="78"/>
  <c r="H107" i="78"/>
  <c r="H22" i="78"/>
  <c r="H81" i="78"/>
  <c r="H82" i="78" s="1"/>
  <c r="H105" i="78"/>
  <c r="K104" i="57"/>
  <c r="K25" i="57"/>
  <c r="K54" i="57"/>
  <c r="K53" i="57"/>
  <c r="K78" i="57"/>
  <c r="K36" i="61" l="1"/>
  <c r="K142" i="78"/>
  <c r="I58" i="78"/>
  <c r="I28" i="78"/>
  <c r="I60" i="78" s="1"/>
  <c r="I87" i="78"/>
  <c r="I113" i="78"/>
  <c r="L110" i="57"/>
  <c r="H110" i="78"/>
  <c r="H85" i="78"/>
  <c r="H109" i="78"/>
  <c r="H54" i="78"/>
  <c r="H23" i="78"/>
  <c r="K57" i="57"/>
  <c r="K27" i="57"/>
  <c r="K59" i="57" s="1"/>
  <c r="K105" i="57"/>
  <c r="K81" i="57"/>
  <c r="I115" i="78" l="1"/>
  <c r="H113" i="78"/>
  <c r="H87" i="78"/>
  <c r="H26" i="78"/>
  <c r="H55" i="78"/>
  <c r="K83" i="57"/>
  <c r="K108" i="57"/>
  <c r="J96" i="57"/>
  <c r="J44" i="57"/>
  <c r="H58" i="78" l="1"/>
  <c r="H115" i="78"/>
  <c r="K110" i="57"/>
  <c r="F44" i="98"/>
  <c r="E44" i="98"/>
  <c r="B37" i="98" l="1"/>
  <c r="N34" i="98"/>
  <c r="E46" i="98" s="1"/>
  <c r="M32" i="98"/>
  <c r="L32" i="98"/>
  <c r="K32" i="98"/>
  <c r="J32" i="98"/>
  <c r="I32" i="98"/>
  <c r="H32" i="98"/>
  <c r="G32" i="98"/>
  <c r="F32" i="98"/>
  <c r="E32" i="98"/>
  <c r="N31" i="98"/>
  <c r="N30" i="98"/>
  <c r="N29" i="98"/>
  <c r="N28" i="98"/>
  <c r="J14" i="85"/>
  <c r="I15" i="86"/>
  <c r="I14" i="86"/>
  <c r="I12" i="86"/>
  <c r="J18" i="62"/>
  <c r="J12" i="62"/>
  <c r="J20" i="88"/>
  <c r="J13" i="88"/>
  <c r="H18" i="76"/>
  <c r="H12" i="76"/>
  <c r="J55" i="61"/>
  <c r="J49" i="61"/>
  <c r="J24" i="61"/>
  <c r="J12" i="61"/>
  <c r="H42" i="59"/>
  <c r="H30" i="59"/>
  <c r="H35" i="59" s="1"/>
  <c r="H14" i="59"/>
  <c r="H22" i="59" s="1"/>
  <c r="G145" i="78"/>
  <c r="G144" i="78"/>
  <c r="G141" i="78"/>
  <c r="G138" i="78"/>
  <c r="G135" i="78"/>
  <c r="G134" i="78"/>
  <c r="G133" i="78"/>
  <c r="G132" i="78"/>
  <c r="G131" i="78"/>
  <c r="G129" i="78"/>
  <c r="G128" i="78"/>
  <c r="G125" i="78"/>
  <c r="G91" i="78"/>
  <c r="G90" i="78"/>
  <c r="G86" i="78"/>
  <c r="G84" i="78"/>
  <c r="G83" i="78"/>
  <c r="G80" i="78"/>
  <c r="G79" i="78"/>
  <c r="G78" i="78"/>
  <c r="G77" i="78"/>
  <c r="G76" i="78"/>
  <c r="G74" i="78"/>
  <c r="G73" i="78"/>
  <c r="G70" i="78"/>
  <c r="G68" i="78"/>
  <c r="G97" i="78" s="1"/>
  <c r="G67" i="78"/>
  <c r="G122" i="78" s="1"/>
  <c r="G66" i="78"/>
  <c r="G121" i="78" s="1"/>
  <c r="G40" i="78"/>
  <c r="G39" i="78"/>
  <c r="G36" i="78"/>
  <c r="G35" i="78"/>
  <c r="G32" i="78"/>
  <c r="G31" i="78"/>
  <c r="G25" i="78"/>
  <c r="G24" i="78"/>
  <c r="G21" i="78"/>
  <c r="G20" i="78"/>
  <c r="G19" i="78"/>
  <c r="G18" i="78"/>
  <c r="G17" i="78"/>
  <c r="G16" i="78"/>
  <c r="G14" i="78"/>
  <c r="G13" i="78"/>
  <c r="G10" i="78"/>
  <c r="J127" i="57"/>
  <c r="J128" i="57" s="1"/>
  <c r="J131" i="57" s="1"/>
  <c r="J115" i="57"/>
  <c r="J114" i="57"/>
  <c r="J109" i="57"/>
  <c r="J107" i="57"/>
  <c r="J106" i="57"/>
  <c r="J103" i="57"/>
  <c r="J102" i="57"/>
  <c r="J101" i="57"/>
  <c r="J100" i="57"/>
  <c r="J99" i="57"/>
  <c r="J97" i="57"/>
  <c r="J77" i="57"/>
  <c r="J64" i="57"/>
  <c r="J92" i="57" s="1"/>
  <c r="J63" i="57"/>
  <c r="J91" i="57" s="1"/>
  <c r="J58" i="57"/>
  <c r="J56" i="57"/>
  <c r="J55" i="57"/>
  <c r="J52" i="57"/>
  <c r="J51" i="57"/>
  <c r="J50" i="57"/>
  <c r="J49" i="57"/>
  <c r="J48" i="57"/>
  <c r="J47" i="57"/>
  <c r="J45" i="57"/>
  <c r="J40" i="57"/>
  <c r="J39" i="57"/>
  <c r="J21" i="57"/>
  <c r="J53" i="57" s="1"/>
  <c r="J19" i="85" l="1"/>
  <c r="J18" i="61"/>
  <c r="J133" i="57"/>
  <c r="J140" i="78"/>
  <c r="J38" i="61"/>
  <c r="J104" i="57"/>
  <c r="I16" i="86"/>
  <c r="J78" i="57"/>
  <c r="N32" i="98"/>
  <c r="J33" i="61"/>
  <c r="H44" i="59"/>
  <c r="G46" i="78"/>
  <c r="G51" i="78"/>
  <c r="G57" i="78"/>
  <c r="G45" i="78"/>
  <c r="G48" i="78"/>
  <c r="G52" i="78"/>
  <c r="G96" i="78"/>
  <c r="G49" i="78"/>
  <c r="G53" i="78"/>
  <c r="G136" i="78"/>
  <c r="G137" i="78" s="1"/>
  <c r="G50" i="78"/>
  <c r="G56" i="78"/>
  <c r="G81" i="78"/>
  <c r="G101" i="78"/>
  <c r="G106" i="78"/>
  <c r="G114" i="78"/>
  <c r="G123" i="78"/>
  <c r="G22" i="78"/>
  <c r="G95" i="78"/>
  <c r="G102" i="78"/>
  <c r="G107" i="78"/>
  <c r="G111" i="78"/>
  <c r="G104" i="78"/>
  <c r="G108" i="78"/>
  <c r="G112" i="78"/>
  <c r="G105" i="78"/>
  <c r="J22" i="57"/>
  <c r="J54" i="57" s="1"/>
  <c r="F82" i="97"/>
  <c r="F81" i="97"/>
  <c r="J36" i="61" l="1"/>
  <c r="J142" i="78"/>
  <c r="J105" i="57"/>
  <c r="J81" i="57"/>
  <c r="G109" i="78"/>
  <c r="G82" i="78"/>
  <c r="J25" i="57"/>
  <c r="J57" i="57" s="1"/>
  <c r="G23" i="78"/>
  <c r="G54" i="78"/>
  <c r="I96" i="57"/>
  <c r="I44" i="57"/>
  <c r="J83" i="57" l="1"/>
  <c r="J110" i="57" s="1"/>
  <c r="J108" i="57"/>
  <c r="G110" i="78"/>
  <c r="G85" i="78"/>
  <c r="J27" i="57"/>
  <c r="J59" i="57" s="1"/>
  <c r="G55" i="78"/>
  <c r="G26" i="78"/>
  <c r="G87" i="78" l="1"/>
  <c r="G113" i="78"/>
  <c r="G58" i="78"/>
  <c r="G115" i="78" l="1"/>
  <c r="F77" i="97"/>
  <c r="F83" i="97" s="1"/>
  <c r="H12" i="85"/>
  <c r="H9" i="85"/>
  <c r="E27" i="78"/>
  <c r="R14" i="85" l="1"/>
  <c r="H26" i="57"/>
  <c r="E22" i="78"/>
  <c r="G27" i="78" l="1"/>
  <c r="G59" i="78" s="1"/>
  <c r="H27" i="78"/>
  <c r="G28" i="78" l="1"/>
  <c r="G60" i="78" s="1"/>
  <c r="H59" i="78"/>
  <c r="H28" i="78"/>
  <c r="H60" i="78" s="1"/>
  <c r="M11" i="98"/>
  <c r="L11" i="98"/>
  <c r="K11" i="98"/>
  <c r="J11" i="98"/>
  <c r="I11" i="98"/>
  <c r="H11" i="98"/>
  <c r="G11" i="98"/>
  <c r="F11" i="98"/>
  <c r="E11" i="98"/>
  <c r="N10" i="98"/>
  <c r="E20" i="98" s="1"/>
  <c r="N13" i="98"/>
  <c r="E24" i="98" s="1"/>
  <c r="N9" i="98"/>
  <c r="N8" i="98"/>
  <c r="N7" i="98"/>
  <c r="E17" i="98" s="1"/>
  <c r="E53" i="78"/>
  <c r="F21" i="78"/>
  <c r="E52" i="57"/>
  <c r="F52" i="57"/>
  <c r="G52" i="57"/>
  <c r="H52" i="57"/>
  <c r="I52" i="57"/>
  <c r="I21" i="57"/>
  <c r="H21" i="57"/>
  <c r="G21" i="57"/>
  <c r="F21" i="57"/>
  <c r="E21" i="57"/>
  <c r="N11" i="98" l="1"/>
  <c r="E18" i="98"/>
  <c r="E19" i="98"/>
  <c r="F22" i="98"/>
  <c r="B16" i="98"/>
  <c r="I14" i="85"/>
  <c r="H15" i="86"/>
  <c r="H14" i="86"/>
  <c r="H12" i="86"/>
  <c r="I18" i="62"/>
  <c r="I12" i="62"/>
  <c r="I20" i="88"/>
  <c r="I13" i="88"/>
  <c r="G18" i="76"/>
  <c r="G12" i="76"/>
  <c r="I55" i="61"/>
  <c r="I49" i="61"/>
  <c r="I24" i="61"/>
  <c r="I12" i="61"/>
  <c r="G42" i="59"/>
  <c r="G30" i="59"/>
  <c r="G35" i="59" s="1"/>
  <c r="G14" i="59"/>
  <c r="G22" i="59" s="1"/>
  <c r="F145" i="78"/>
  <c r="F144" i="78"/>
  <c r="F141" i="78"/>
  <c r="F138" i="78"/>
  <c r="F135" i="78"/>
  <c r="F134" i="78"/>
  <c r="F133" i="78"/>
  <c r="F132" i="78"/>
  <c r="F131" i="78"/>
  <c r="F129" i="78"/>
  <c r="F128" i="78"/>
  <c r="F125" i="78"/>
  <c r="F91" i="78"/>
  <c r="F90" i="78"/>
  <c r="F86" i="78"/>
  <c r="F84" i="78"/>
  <c r="F83" i="78"/>
  <c r="F80" i="78"/>
  <c r="F79" i="78"/>
  <c r="F78" i="78"/>
  <c r="F77" i="78"/>
  <c r="F76" i="78"/>
  <c r="F74" i="78"/>
  <c r="F73" i="78"/>
  <c r="F70" i="78"/>
  <c r="F68" i="78"/>
  <c r="F123" i="78" s="1"/>
  <c r="F67" i="78"/>
  <c r="F122" i="78" s="1"/>
  <c r="F66" i="78"/>
  <c r="F121" i="78" s="1"/>
  <c r="F40" i="78"/>
  <c r="F39" i="78"/>
  <c r="F36" i="78"/>
  <c r="F35" i="78"/>
  <c r="F32" i="78"/>
  <c r="F31" i="78"/>
  <c r="F27" i="78"/>
  <c r="F25" i="78"/>
  <c r="F24" i="78"/>
  <c r="F20" i="78"/>
  <c r="F19" i="78"/>
  <c r="F18" i="78"/>
  <c r="F17" i="78"/>
  <c r="F16" i="78"/>
  <c r="F14" i="78"/>
  <c r="F13" i="78"/>
  <c r="F10" i="78"/>
  <c r="F53" i="78" s="1"/>
  <c r="I127" i="57"/>
  <c r="I128" i="57" s="1"/>
  <c r="I131" i="57" s="1"/>
  <c r="I133" i="57" s="1"/>
  <c r="I115" i="57"/>
  <c r="I114" i="57"/>
  <c r="I109" i="57"/>
  <c r="I107" i="57"/>
  <c r="I106" i="57"/>
  <c r="I103" i="57"/>
  <c r="I102" i="57"/>
  <c r="I101" i="57"/>
  <c r="I100" i="57"/>
  <c r="I99" i="57"/>
  <c r="I97" i="57"/>
  <c r="I77" i="57"/>
  <c r="I64" i="57"/>
  <c r="I92" i="57" s="1"/>
  <c r="I63" i="57"/>
  <c r="I91" i="57" s="1"/>
  <c r="I58" i="57"/>
  <c r="I56" i="57"/>
  <c r="I55" i="57"/>
  <c r="I51" i="57"/>
  <c r="I50" i="57"/>
  <c r="I49" i="57"/>
  <c r="I48" i="57"/>
  <c r="I47" i="57"/>
  <c r="I45" i="57"/>
  <c r="I40" i="57"/>
  <c r="I39" i="57"/>
  <c r="I22" i="57"/>
  <c r="I25" i="57" s="1"/>
  <c r="I19" i="85" l="1"/>
  <c r="I18" i="61"/>
  <c r="I104" i="57"/>
  <c r="F22" i="78"/>
  <c r="F54" i="78" s="1"/>
  <c r="H16" i="86"/>
  <c r="E22" i="98"/>
  <c r="G44" i="59"/>
  <c r="F49" i="78"/>
  <c r="I38" i="61"/>
  <c r="I33" i="61"/>
  <c r="F136" i="78"/>
  <c r="F137" i="78" s="1"/>
  <c r="F48" i="78"/>
  <c r="F52" i="78"/>
  <c r="F56" i="78"/>
  <c r="F101" i="78"/>
  <c r="F112" i="78"/>
  <c r="F57" i="78"/>
  <c r="F102" i="78"/>
  <c r="F107" i="78"/>
  <c r="F114" i="78"/>
  <c r="F46" i="78"/>
  <c r="F51" i="78"/>
  <c r="F104" i="78"/>
  <c r="F108" i="78"/>
  <c r="F105" i="78"/>
  <c r="F111" i="78"/>
  <c r="F106" i="78"/>
  <c r="F95" i="78"/>
  <c r="F45" i="78"/>
  <c r="F50" i="78"/>
  <c r="F59" i="78"/>
  <c r="F96" i="78"/>
  <c r="F81" i="78"/>
  <c r="F97" i="78"/>
  <c r="I53" i="57"/>
  <c r="I27" i="57"/>
  <c r="I59" i="57" s="1"/>
  <c r="I57" i="57"/>
  <c r="I54" i="57"/>
  <c r="I78" i="57"/>
  <c r="E101" i="78"/>
  <c r="E45" i="78"/>
  <c r="H96" i="57"/>
  <c r="H44" i="57"/>
  <c r="H22" i="57"/>
  <c r="H25" i="57" s="1"/>
  <c r="H27" i="57" s="1"/>
  <c r="I36" i="61" l="1"/>
  <c r="F109" i="78"/>
  <c r="F23" i="78"/>
  <c r="F82" i="78"/>
  <c r="I81" i="57"/>
  <c r="I105" i="57"/>
  <c r="E83" i="97"/>
  <c r="F110" i="78" l="1"/>
  <c r="F85" i="78"/>
  <c r="F55" i="78"/>
  <c r="F26" i="78"/>
  <c r="I108" i="57"/>
  <c r="I83" i="57"/>
  <c r="L71" i="97"/>
  <c r="K71" i="97"/>
  <c r="J71" i="97"/>
  <c r="I71" i="97"/>
  <c r="H71" i="97"/>
  <c r="G71" i="97"/>
  <c r="F71" i="97"/>
  <c r="E71" i="97"/>
  <c r="I110" i="57" l="1"/>
  <c r="F28" i="78"/>
  <c r="F60" i="78" s="1"/>
  <c r="F58" i="78"/>
  <c r="F87" i="78"/>
  <c r="F113" i="78"/>
  <c r="B76" i="97"/>
  <c r="E85" i="97"/>
  <c r="G15" i="86"/>
  <c r="G14" i="86"/>
  <c r="G12" i="86"/>
  <c r="F42" i="59"/>
  <c r="F30" i="59"/>
  <c r="F35" i="59" s="1"/>
  <c r="F14" i="59"/>
  <c r="F22" i="59" s="1"/>
  <c r="H18" i="62"/>
  <c r="H12" i="62"/>
  <c r="H20" i="88"/>
  <c r="H13" i="88"/>
  <c r="F18" i="76"/>
  <c r="F12" i="76"/>
  <c r="H55" i="61"/>
  <c r="H49" i="61"/>
  <c r="H24" i="61"/>
  <c r="H12" i="61"/>
  <c r="H14" i="85"/>
  <c r="E135" i="78"/>
  <c r="E134" i="78"/>
  <c r="E133" i="78"/>
  <c r="H19" i="85" l="1"/>
  <c r="H18" i="61"/>
  <c r="F115" i="78"/>
  <c r="H38" i="61"/>
  <c r="N71" i="97"/>
  <c r="E136" i="78"/>
  <c r="F44" i="59"/>
  <c r="G16" i="86"/>
  <c r="H33" i="61"/>
  <c r="E84" i="78"/>
  <c r="E68" i="78"/>
  <c r="E97" i="78" s="1"/>
  <c r="E67" i="78"/>
  <c r="E122" i="78" s="1"/>
  <c r="E66" i="78"/>
  <c r="E121" i="78" s="1"/>
  <c r="E40" i="78"/>
  <c r="E39" i="78"/>
  <c r="E59" i="78"/>
  <c r="E57" i="78"/>
  <c r="E52" i="78"/>
  <c r="E51" i="78"/>
  <c r="E50" i="78"/>
  <c r="E46" i="78"/>
  <c r="H127" i="57"/>
  <c r="H128" i="57" s="1"/>
  <c r="H131" i="57" s="1"/>
  <c r="H115" i="57"/>
  <c r="H114" i="57"/>
  <c r="H109" i="57"/>
  <c r="H107" i="57"/>
  <c r="H106" i="57"/>
  <c r="H103" i="57"/>
  <c r="H102" i="57"/>
  <c r="H101" i="57"/>
  <c r="H100" i="57"/>
  <c r="H99" i="57"/>
  <c r="H97" i="57"/>
  <c r="H77" i="57"/>
  <c r="H64" i="57"/>
  <c r="H92" i="57" s="1"/>
  <c r="H63" i="57"/>
  <c r="H91" i="57" s="1"/>
  <c r="H58" i="57"/>
  <c r="H56" i="57"/>
  <c r="H55" i="57"/>
  <c r="H51" i="57"/>
  <c r="H50" i="57"/>
  <c r="H49" i="57"/>
  <c r="H48" i="57"/>
  <c r="H47" i="57"/>
  <c r="H45" i="57"/>
  <c r="H40" i="57"/>
  <c r="H39" i="57"/>
  <c r="H53" i="57"/>
  <c r="H36" i="61" l="1"/>
  <c r="H133" i="57"/>
  <c r="H140" i="78"/>
  <c r="H104" i="57"/>
  <c r="E137" i="78"/>
  <c r="H78" i="57"/>
  <c r="E48" i="78"/>
  <c r="E49" i="78"/>
  <c r="E111" i="78"/>
  <c r="E81" i="78"/>
  <c r="E109" i="78" s="1"/>
  <c r="E56" i="78"/>
  <c r="E102" i="78"/>
  <c r="E123" i="78"/>
  <c r="E114" i="78"/>
  <c r="E95" i="78"/>
  <c r="E107" i="78"/>
  <c r="E54" i="78"/>
  <c r="E96" i="78"/>
  <c r="E104" i="78"/>
  <c r="E108" i="78"/>
  <c r="E112" i="78"/>
  <c r="E106" i="78"/>
  <c r="E105" i="78"/>
  <c r="H142" i="78" l="1"/>
  <c r="H105" i="57"/>
  <c r="E140" i="78"/>
  <c r="E142" i="78" s="1"/>
  <c r="H81" i="57"/>
  <c r="E82" i="78"/>
  <c r="E85" i="78" s="1"/>
  <c r="E23" i="78"/>
  <c r="H54" i="57"/>
  <c r="F61" i="97"/>
  <c r="B54" i="97"/>
  <c r="E63" i="97"/>
  <c r="L49" i="97"/>
  <c r="K49" i="97"/>
  <c r="J49" i="97"/>
  <c r="I49" i="97"/>
  <c r="H49" i="97"/>
  <c r="G49" i="97"/>
  <c r="F49" i="97"/>
  <c r="E49" i="97"/>
  <c r="E57" i="97"/>
  <c r="E56" i="97"/>
  <c r="E55" i="97"/>
  <c r="F12" i="86"/>
  <c r="E42" i="59"/>
  <c r="E30" i="59"/>
  <c r="E14" i="59"/>
  <c r="G18" i="62"/>
  <c r="G12" i="62"/>
  <c r="G20" i="88"/>
  <c r="G13" i="88"/>
  <c r="E18" i="76"/>
  <c r="E12" i="76"/>
  <c r="G55" i="61"/>
  <c r="G49" i="61"/>
  <c r="G24" i="61"/>
  <c r="G12" i="61"/>
  <c r="G14" i="85"/>
  <c r="G127" i="57"/>
  <c r="G128" i="57" s="1"/>
  <c r="G131" i="57" s="1"/>
  <c r="G115" i="57"/>
  <c r="G114" i="57"/>
  <c r="G109" i="57"/>
  <c r="G107" i="57"/>
  <c r="G106" i="57"/>
  <c r="G103" i="57"/>
  <c r="G102" i="57"/>
  <c r="G101" i="57"/>
  <c r="G100" i="57"/>
  <c r="G99" i="57"/>
  <c r="G97" i="57"/>
  <c r="G96" i="57"/>
  <c r="G77" i="57"/>
  <c r="G64" i="57"/>
  <c r="G92" i="57" s="1"/>
  <c r="G63" i="57"/>
  <c r="G91" i="57" s="1"/>
  <c r="G58" i="57"/>
  <c r="G56" i="57"/>
  <c r="G55" i="57"/>
  <c r="G51" i="57"/>
  <c r="G50" i="57"/>
  <c r="G49" i="57"/>
  <c r="G48" i="57"/>
  <c r="G47" i="57"/>
  <c r="G45" i="57"/>
  <c r="G44" i="57"/>
  <c r="G40" i="57"/>
  <c r="G39" i="57"/>
  <c r="G53" i="57"/>
  <c r="G19" i="85" l="1"/>
  <c r="G18" i="61"/>
  <c r="H83" i="57"/>
  <c r="G104" i="57"/>
  <c r="G133" i="57"/>
  <c r="G140" i="78"/>
  <c r="H108" i="57"/>
  <c r="E22" i="59"/>
  <c r="E35" i="59"/>
  <c r="E110" i="78"/>
  <c r="E113" i="78"/>
  <c r="E87" i="78"/>
  <c r="E55" i="78"/>
  <c r="E26" i="78"/>
  <c r="H59" i="57"/>
  <c r="H57" i="57"/>
  <c r="F16" i="86"/>
  <c r="E61" i="97"/>
  <c r="N49" i="97"/>
  <c r="G38" i="61"/>
  <c r="G33" i="61"/>
  <c r="G78" i="57"/>
  <c r="G22" i="57"/>
  <c r="E115" i="57"/>
  <c r="E114" i="57"/>
  <c r="F115" i="57"/>
  <c r="G36" i="61" l="1"/>
  <c r="G105" i="57"/>
  <c r="H110" i="57"/>
  <c r="G142" i="78"/>
  <c r="E115" i="78"/>
  <c r="E44" i="59"/>
  <c r="E28" i="78"/>
  <c r="E60" i="78" s="1"/>
  <c r="E58" i="78"/>
  <c r="G81" i="57"/>
  <c r="G54" i="57"/>
  <c r="G25" i="57"/>
  <c r="F40" i="97"/>
  <c r="G108" i="57" l="1"/>
  <c r="G83" i="57"/>
  <c r="G27" i="57"/>
  <c r="G59" i="57" s="1"/>
  <c r="G57" i="57"/>
  <c r="F44" i="57"/>
  <c r="G110" i="57" l="1"/>
  <c r="B34" i="97"/>
  <c r="E42" i="97"/>
  <c r="L29" i="97"/>
  <c r="K29" i="97"/>
  <c r="J29" i="97"/>
  <c r="I29" i="97"/>
  <c r="H29" i="97"/>
  <c r="G29" i="97"/>
  <c r="F29" i="97"/>
  <c r="E29" i="97"/>
  <c r="E37" i="97"/>
  <c r="E36" i="97"/>
  <c r="E35" i="97"/>
  <c r="E12" i="86"/>
  <c r="D42" i="59"/>
  <c r="D30" i="59"/>
  <c r="D14" i="59"/>
  <c r="E40" i="97" l="1"/>
  <c r="D22" i="59"/>
  <c r="D35" i="59"/>
  <c r="N29" i="97"/>
  <c r="E16" i="86"/>
  <c r="D18" i="76"/>
  <c r="D12" i="76"/>
  <c r="F20" i="88"/>
  <c r="F13" i="88"/>
  <c r="F18" i="62"/>
  <c r="F12" i="62"/>
  <c r="F55" i="61"/>
  <c r="F49" i="61"/>
  <c r="F24" i="61"/>
  <c r="F12" i="61"/>
  <c r="F14" i="85"/>
  <c r="F127" i="57"/>
  <c r="F128" i="57" s="1"/>
  <c r="F131" i="57" s="1"/>
  <c r="F114" i="57"/>
  <c r="F109" i="57"/>
  <c r="F107" i="57"/>
  <c r="F106" i="57"/>
  <c r="F103" i="57"/>
  <c r="F102" i="57"/>
  <c r="F101" i="57"/>
  <c r="F100" i="57"/>
  <c r="F99" i="57"/>
  <c r="F97" i="57"/>
  <c r="F96" i="57"/>
  <c r="F77" i="57"/>
  <c r="F64" i="57"/>
  <c r="F92" i="57" s="1"/>
  <c r="F63" i="57"/>
  <c r="F91" i="57" s="1"/>
  <c r="F58" i="57"/>
  <c r="F56" i="57"/>
  <c r="F55" i="57"/>
  <c r="F51" i="57"/>
  <c r="F50" i="57"/>
  <c r="F49" i="57"/>
  <c r="F48" i="57"/>
  <c r="F47" i="57"/>
  <c r="F45" i="57"/>
  <c r="F40" i="57"/>
  <c r="F39" i="57"/>
  <c r="F22" i="57"/>
  <c r="F19" i="85" l="1"/>
  <c r="F18" i="61"/>
  <c r="F104" i="57"/>
  <c r="F133" i="57"/>
  <c r="F140" i="78"/>
  <c r="D44" i="59"/>
  <c r="F33" i="61"/>
  <c r="F38" i="61"/>
  <c r="F78" i="57"/>
  <c r="F54" i="57"/>
  <c r="F25" i="57"/>
  <c r="F53" i="57"/>
  <c r="F36" i="61" l="1"/>
  <c r="F105" i="57"/>
  <c r="F142" i="78"/>
  <c r="F81" i="57"/>
  <c r="F27" i="57"/>
  <c r="F59" i="57" s="1"/>
  <c r="F57" i="57"/>
  <c r="E96" i="57"/>
  <c r="E44" i="57"/>
  <c r="F83" i="57" l="1"/>
  <c r="N10" i="97"/>
  <c r="F108" i="57"/>
  <c r="F20" i="97"/>
  <c r="B15" i="97"/>
  <c r="L10" i="97"/>
  <c r="K10" i="97"/>
  <c r="J10" i="97"/>
  <c r="I10" i="97"/>
  <c r="H10" i="97"/>
  <c r="G10" i="97"/>
  <c r="F10" i="97"/>
  <c r="E10" i="97"/>
  <c r="E18" i="97"/>
  <c r="E17" i="97"/>
  <c r="D12" i="86"/>
  <c r="C42" i="59"/>
  <c r="C30" i="59"/>
  <c r="C14" i="59"/>
  <c r="C18" i="76"/>
  <c r="E20" i="88"/>
  <c r="E13" i="88"/>
  <c r="E18" i="62"/>
  <c r="E12" i="62"/>
  <c r="E55" i="61"/>
  <c r="E49" i="61"/>
  <c r="E24" i="61"/>
  <c r="E12" i="61"/>
  <c r="R19" i="85"/>
  <c r="E19" i="85"/>
  <c r="E127" i="57"/>
  <c r="E109" i="57"/>
  <c r="E107" i="57"/>
  <c r="E106" i="57"/>
  <c r="E103" i="57"/>
  <c r="E102" i="57"/>
  <c r="E101" i="57"/>
  <c r="E100" i="57"/>
  <c r="E99" i="57"/>
  <c r="E97" i="57"/>
  <c r="E77" i="57"/>
  <c r="E64" i="57"/>
  <c r="E92" i="57" s="1"/>
  <c r="E63" i="57"/>
  <c r="E91" i="57" s="1"/>
  <c r="E58" i="57"/>
  <c r="E56" i="57"/>
  <c r="E55" i="57"/>
  <c r="E51" i="57"/>
  <c r="E50" i="57"/>
  <c r="E49" i="57"/>
  <c r="E48" i="57"/>
  <c r="E47" i="57"/>
  <c r="E45" i="57"/>
  <c r="E40" i="57"/>
  <c r="E39" i="57"/>
  <c r="E22" i="57"/>
  <c r="E18" i="61" l="1"/>
  <c r="E33" i="61"/>
  <c r="E104" i="57"/>
  <c r="F110" i="57"/>
  <c r="C35" i="59"/>
  <c r="C44" i="59" s="1"/>
  <c r="C22" i="59"/>
  <c r="E128" i="57"/>
  <c r="D16" i="86"/>
  <c r="E20" i="97"/>
  <c r="E38" i="61"/>
  <c r="E78" i="57"/>
  <c r="E54" i="57"/>
  <c r="E25" i="57"/>
  <c r="E53" i="57"/>
  <c r="E36" i="61" l="1"/>
  <c r="E105" i="57"/>
  <c r="E131" i="57"/>
  <c r="E81" i="57"/>
  <c r="E27" i="57"/>
  <c r="E59" i="57" s="1"/>
  <c r="E57" i="57"/>
  <c r="E108" i="57" l="1"/>
  <c r="E133" i="57"/>
  <c r="E83" i="57"/>
  <c r="E110" i="57" l="1"/>
</calcChain>
</file>

<file path=xl/sharedStrings.xml><?xml version="1.0" encoding="utf-8"?>
<sst xmlns="http://schemas.openxmlformats.org/spreadsheetml/2006/main" count="1065" uniqueCount="261">
  <si>
    <t>Total operating expenses</t>
  </si>
  <si>
    <t>Operating income (loss)</t>
  </si>
  <si>
    <t>Net income (loss)</t>
  </si>
  <si>
    <t>Q1</t>
  </si>
  <si>
    <t>Q2</t>
  </si>
  <si>
    <t>Q3</t>
  </si>
  <si>
    <t>Q4</t>
  </si>
  <si>
    <t>ASSETS</t>
  </si>
  <si>
    <t>Goodwill</t>
  </si>
  <si>
    <t>Other assets</t>
  </si>
  <si>
    <t>Other liabilities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</si>
  <si>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</si>
  <si>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</si>
  <si>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</si>
  <si>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</si>
  <si>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</si>
  <si>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</si>
  <si>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</si>
  <si>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</si>
  <si>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</si>
  <si>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</si>
  <si>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</si>
  <si>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</si>
  <si>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</si>
  <si>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</si>
  <si>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</si>
  <si>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</si>
  <si>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</si>
  <si>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</si>
  <si>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</si>
  <si>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</si>
  <si>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</si>
  <si>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</si>
  <si>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</si>
  <si>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</si>
  <si>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</si>
  <si>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</si>
  <si>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</si>
  <si>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</si>
  <si>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ACTIVISION BLIZZARD, INC. AND SUBSIDIARIES</t>
  </si>
  <si>
    <t>(Amounts in millions)</t>
  </si>
  <si>
    <t>Segment net revenues:</t>
  </si>
  <si>
    <t>Reconciliation to consolidated net revenues:</t>
  </si>
  <si>
    <t>Consolidated net revenues</t>
  </si>
  <si>
    <t>Segment income (loss) from operations:</t>
  </si>
  <si>
    <t>Amortization of intangible assets and purchase price accounting related adjustments</t>
  </si>
  <si>
    <t>Asia Pacific</t>
  </si>
  <si>
    <t>Total changes in net revenues</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</si>
  <si>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</si>
  <si>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</si>
  <si>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</si>
  <si>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</si>
  <si>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</si>
  <si>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</si>
  <si>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</si>
  <si>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</si>
  <si>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</si>
  <si>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</si>
  <si>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</si>
  <si>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Depreciation and amortization</t>
  </si>
  <si>
    <t xml:space="preserve">Retail channels </t>
  </si>
  <si>
    <t>Total costs and expenses</t>
  </si>
  <si>
    <t>Costs and expenses:</t>
  </si>
  <si>
    <t>Net revenues</t>
  </si>
  <si>
    <t>Cash Flow Data</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</si>
  <si>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</si>
  <si>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</si>
  <si>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</si>
  <si>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t>Non-GAAP Free Cash Flow</t>
  </si>
  <si>
    <t>Reconciliation to consolidated operating income (loss):</t>
  </si>
  <si>
    <t>Consolidated operating income (loss)</t>
  </si>
  <si>
    <t>Capital Expenditures</t>
  </si>
  <si>
    <t>EBITDA</t>
  </si>
  <si>
    <t>Long-term debt, net of current portion</t>
  </si>
  <si>
    <t>Operating Cash Flow - TTM</t>
  </si>
  <si>
    <t>Capital Expenditures - TTM</t>
  </si>
  <si>
    <t>Non-GAAP Free Cash Flow - TTM</t>
  </si>
  <si>
    <t>Income (loss) before income tax expense (benefit)</t>
  </si>
  <si>
    <t>Income tax expense (benefit)</t>
  </si>
  <si>
    <t>Non-GAAP free cash flow represents operating cash flow minus capital expenditures.</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</si>
  <si>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</si>
  <si>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</si>
  <si>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</si>
  <si>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</si>
  <si>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</si>
  <si>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</si>
  <si>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</si>
  <si>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</si>
  <si>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</si>
  <si>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</si>
  <si>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Cost of revenues - product sales:</t>
  </si>
  <si>
    <t>Product Costs</t>
  </si>
  <si>
    <t>Software royalties, amortization, and intellectual property licenses</t>
  </si>
  <si>
    <t>Game operations and distribution costs</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</si>
  <si>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</si>
  <si>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</si>
  <si>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</si>
  <si>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</si>
  <si>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</si>
  <si>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</si>
  <si>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Net effect of deferred revenues and related cost of revenues</t>
  </si>
  <si>
    <t>Cost of Revenues - Product Sales: Product Costs</t>
  </si>
  <si>
    <t>Earnings Per Diluted Share (GAAP)</t>
  </si>
  <si>
    <t>For the Three Months Ending</t>
  </si>
  <si>
    <t>For the Year Ending</t>
  </si>
  <si>
    <t>Reflects amortization of intangible assets from purchase price accounting, including intangible assets from the King Acquisition.</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</si>
  <si>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</si>
  <si>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</si>
  <si>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</si>
  <si>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</si>
  <si>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Outlook</t>
  </si>
  <si>
    <r>
      <t>Net Revenues</t>
    </r>
    <r>
      <rPr>
        <b/>
        <vertAlign val="superscript"/>
        <sz val="9"/>
        <rFont val="Arial"/>
        <family val="2"/>
      </rPr>
      <t>1</t>
    </r>
  </si>
  <si>
    <t xml:space="preserve">The historical financial information is provided herein for reference only.  Please refer to the financial statements included in Activision Blizzard’s filings with the SEC. </t>
  </si>
  <si>
    <t>Cost of Revenues - Product Sales: Software Royalties, Amort, and IP Lic</t>
  </si>
  <si>
    <t>Income tax impacts from items above</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</si>
  <si>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</si>
  <si>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</si>
  <si>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r>
      <t>Income tax expense (benefit)</t>
    </r>
    <r>
      <rPr>
        <vertAlign val="superscript"/>
        <sz val="9"/>
        <rFont val="Arial"/>
        <family val="2"/>
      </rPr>
      <t>1</t>
    </r>
  </si>
  <si>
    <t>to the GAAP pre-tax income under ASC 740, which employs an annual effective tax rate method to the results.</t>
  </si>
  <si>
    <t>Loss on extinguishment of debt</t>
  </si>
  <si>
    <t>Other</t>
  </si>
  <si>
    <t>Therefore the sum of these measures, as presented, may differ due to the impact of rounding.</t>
  </si>
  <si>
    <t>of unamortized discount and deferred financing costs;</t>
  </si>
  <si>
    <r>
      <t>Provision (benefit) for income taxes</t>
    </r>
    <r>
      <rPr>
        <vertAlign val="superscript"/>
        <sz val="9"/>
        <rFont val="Arial"/>
        <family val="2"/>
      </rPr>
      <t>1</t>
    </r>
  </si>
  <si>
    <t>Restructuring costs</t>
  </si>
  <si>
    <t>PC</t>
  </si>
  <si>
    <r>
      <t xml:space="preserve">Mobile and ancillary </t>
    </r>
    <r>
      <rPr>
        <vertAlign val="superscript"/>
        <sz val="9"/>
        <rFont val="Arial"/>
        <family val="2"/>
      </rPr>
      <t>1</t>
    </r>
  </si>
  <si>
    <r>
      <t>Other</t>
    </r>
    <r>
      <rPr>
        <vertAlign val="superscript"/>
        <sz val="9"/>
        <rFont val="Arial"/>
        <family val="2"/>
      </rPr>
      <t xml:space="preserve"> 2</t>
    </r>
  </si>
  <si>
    <r>
      <rPr>
        <vertAlign val="superscript"/>
        <sz val="9"/>
        <rFont val="Arial"/>
        <family val="2"/>
      </rPr>
      <t xml:space="preserve">2 </t>
    </r>
    <r>
      <rPr>
        <sz val="9"/>
        <rFont val="Arial"/>
        <family val="2"/>
      </rPr>
      <t>Includes expenses related to share-based compensation.</t>
    </r>
  </si>
  <si>
    <r>
      <t>Share-based compensation expense</t>
    </r>
    <r>
      <rPr>
        <vertAlign val="superscript"/>
        <sz val="9"/>
        <rFont val="Arial"/>
        <family val="2"/>
      </rPr>
      <t>2</t>
    </r>
  </si>
  <si>
    <t>• expenses related to share-based compensation;</t>
  </si>
  <si>
    <r>
      <t>Share-based compensation</t>
    </r>
    <r>
      <rPr>
        <vertAlign val="superscript"/>
        <sz val="9"/>
        <rFont val="Arial"/>
        <family val="2"/>
      </rPr>
      <t>3</t>
    </r>
  </si>
  <si>
    <t>Reflects expenses related to share-based compensation.</t>
  </si>
  <si>
    <t>Share-based compensation expense</t>
  </si>
  <si>
    <t xml:space="preserve">      TOTAL LIABILITIES AND STOCKHOLDERS' EQUITY</t>
  </si>
  <si>
    <t>Share-based compensation</t>
  </si>
  <si>
    <t xml:space="preserve">Includes expense related to share-based compensation.  </t>
  </si>
  <si>
    <t>Other current assets</t>
  </si>
  <si>
    <t>Intangible assets, net</t>
  </si>
  <si>
    <t>• other non-cash charges from reclassification of certain cumulative translation adjustments into earnings as required by GAAP; and</t>
  </si>
  <si>
    <t>Reflects the income tax impacts associated with the above items. Due to the inherent uncertainties in share price and option exercise behavior, we do not generally forecast excess tax benefits or tax shortfalls.</t>
  </si>
  <si>
    <t>Reflects restructuring charges, primarily severance costs.</t>
  </si>
  <si>
    <t>• amortization of intangibles, impairment of goodwill and intangible assets, and adjustments resulting from purchase price accounting;</t>
  </si>
  <si>
    <t>Activision</t>
  </si>
  <si>
    <t>Blizzard</t>
  </si>
  <si>
    <t>King</t>
  </si>
  <si>
    <r>
      <t xml:space="preserve">Net effect from certain revenues deferrals accounting treatment </t>
    </r>
    <r>
      <rPr>
        <vertAlign val="superscript"/>
        <sz val="9"/>
        <rFont val="Arial"/>
        <family val="2"/>
      </rPr>
      <t>2</t>
    </r>
  </si>
  <si>
    <r>
      <t xml:space="preserve">Net effect from deferral of revenues </t>
    </r>
    <r>
      <rPr>
        <vertAlign val="superscript"/>
        <sz val="9"/>
        <rFont val="Arial"/>
        <family val="2"/>
      </rPr>
      <t>2</t>
    </r>
  </si>
  <si>
    <r>
      <t>Intersegment net revenues</t>
    </r>
    <r>
      <rPr>
        <b/>
        <sz val="9"/>
        <rFont val="Arial"/>
        <family val="2"/>
      </rPr>
      <t>:</t>
    </r>
  </si>
  <si>
    <t>Net revenues from external customers:</t>
  </si>
  <si>
    <t>Discrete tax-related items</t>
  </si>
  <si>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</si>
  <si>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</si>
  <si>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</si>
  <si>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t>Other segments</t>
    </r>
    <r>
      <rPr>
        <vertAlign val="superscript"/>
        <sz val="9"/>
        <rFont val="Arial"/>
        <family val="2"/>
      </rPr>
      <t>1</t>
    </r>
  </si>
  <si>
    <r>
      <t xml:space="preserve">Elimination of intersegment revenues </t>
    </r>
    <r>
      <rPr>
        <vertAlign val="superscript"/>
        <sz val="9"/>
        <rFont val="Arial"/>
        <family val="2"/>
      </rPr>
      <t>3</t>
    </r>
  </si>
  <si>
    <t>Net Income</t>
  </si>
  <si>
    <t>CY18</t>
  </si>
  <si>
    <t>Three Months Ended March 31, 2018</t>
  </si>
  <si>
    <t>GAAP Net income (loss)</t>
  </si>
  <si>
    <t>Operating margin</t>
  </si>
  <si>
    <r>
      <t>1</t>
    </r>
    <r>
      <rPr>
        <sz val="9"/>
        <rFont val="Arial"/>
        <family val="2"/>
      </rPr>
      <t xml:space="preserve"> Net revenues from Mobile and ancillary include revenues from mobile devices, as well as non-platform specific game related revenues such as standalone sales of physical merchandise and accessories.</t>
    </r>
  </si>
  <si>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</si>
  <si>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</si>
  <si>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t>Three Months Ended June 30, 2018</t>
  </si>
  <si>
    <r>
      <rPr>
        <vertAlign val="superscript"/>
        <sz val="9"/>
        <rFont val="Arial"/>
        <family val="2"/>
      </rPr>
      <t>1</t>
    </r>
    <r>
      <rPr>
        <sz val="9"/>
        <rFont val="Arial"/>
        <family val="2"/>
      </rPr>
      <t> EMEA consists of the Europe, Middle East, and Africa geographic regions.</t>
    </r>
  </si>
  <si>
    <t>Three Months Ended September 30, 2018</t>
  </si>
  <si>
    <t>Reflects the loss on extinguishment of debt from redemption activities.</t>
  </si>
  <si>
    <t>Reflects the impact of significant discrete tax-related items, including amounts related to changes in tax laws, amounts related to the potential or final resolution of tax positions, and/or other unusual or unique tax-related items and activities. Refer to our Form 10-Q for the second and third quarters of 2018 for additional information.</t>
  </si>
  <si>
    <t>Deferred income taxes, net</t>
  </si>
  <si>
    <t>Three Months Ended December 31, 2018</t>
  </si>
  <si>
    <t xml:space="preserve">  Entertainment (the "King Acquisition"), including related debt financings and integration costs, and refinancing's of long-term debt, including penalties and the write off </t>
  </si>
  <si>
    <t>• fees and other expenses (including legal fees, costs, expenses and accruals) related to certain significant transactions and acquisitions, including the acquisition of King Digital</t>
  </si>
  <si>
    <t>CY19</t>
  </si>
  <si>
    <t>Three Months Ended March 31, 2019</t>
  </si>
  <si>
    <t>Reflects the net effect from deferral of revenues and (recognition) of deferred revenues on certain of our online-enabled products.</t>
  </si>
  <si>
    <t>Reflects the net effect from deferral of revenues and (recognition) of deferred revenues, along with related cost of revenues, on certain of our online-enabled products, including the effect of taxes.</t>
  </si>
  <si>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online-enabled products.</t>
    </r>
  </si>
  <si>
    <r>
      <rPr>
        <vertAlign val="superscript"/>
        <sz val="9"/>
        <rFont val="Arial"/>
        <family val="2"/>
      </rPr>
      <t>3</t>
    </r>
    <r>
      <rPr>
        <sz val="9"/>
        <rFont val="Arial"/>
        <family val="2"/>
      </rPr>
      <t> Reflects the net effect from deferral of revenues and (recognition) of deferred revenues on certain of our online-enabled products.</t>
    </r>
  </si>
  <si>
    <r>
      <rPr>
        <vertAlign val="superscript"/>
        <sz val="9"/>
        <rFont val="Arial"/>
        <family val="2"/>
      </rPr>
      <t>2</t>
    </r>
    <r>
      <rPr>
        <sz val="9"/>
        <rFont val="Arial"/>
        <family val="2"/>
      </rPr>
      <t> Reflects the net effect from deferral of revenues and (recognition) of deferred revenues on certain of our online-enabled products.</t>
    </r>
  </si>
  <si>
    <r>
      <t>Restructuring and related costs</t>
    </r>
    <r>
      <rPr>
        <vertAlign val="superscript"/>
        <sz val="9"/>
        <rFont val="Arial"/>
        <family val="2"/>
      </rPr>
      <t>5</t>
    </r>
  </si>
  <si>
    <t>Restructuring and related costs</t>
  </si>
  <si>
    <t xml:space="preserve">As a supplement to our financial measures presented in accordance with U.S.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</si>
  <si>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restructuring and related charges;</t>
  </si>
  <si>
    <t>Reflects restructuring initiatives, primarily severance and other restructuring-related costs.</t>
  </si>
  <si>
    <t>Three Months Ended June 30, 2019</t>
  </si>
  <si>
    <t xml:space="preserve">Additional paid-in capital </t>
  </si>
  <si>
    <t>Three Months Ended September 30, 2019</t>
  </si>
  <si>
    <r>
      <t xml:space="preserve">Net Bookings </t>
    </r>
    <r>
      <rPr>
        <b/>
        <vertAlign val="superscript"/>
        <sz val="9"/>
        <rFont val="Arial"/>
        <family val="2"/>
      </rPr>
      <t>1</t>
    </r>
  </si>
  <si>
    <t>Total MAUs</t>
  </si>
  <si>
    <t>OPERATING METRICS SUMMARY</t>
  </si>
  <si>
    <r>
      <t xml:space="preserve">Monthly Active Users </t>
    </r>
    <r>
      <rPr>
        <b/>
        <vertAlign val="superscript"/>
        <sz val="9"/>
        <rFont val="Arial"/>
        <family val="2"/>
      </rPr>
      <t>3</t>
    </r>
  </si>
  <si>
    <t xml:space="preserve">Net Bookings </t>
  </si>
  <si>
    <r>
      <t xml:space="preserve">In-game net bookings </t>
    </r>
    <r>
      <rPr>
        <vertAlign val="superscript"/>
        <sz val="9"/>
        <rFont val="Arial"/>
        <family val="2"/>
      </rPr>
      <t>2</t>
    </r>
  </si>
  <si>
    <r>
      <rPr>
        <vertAlign val="superscript"/>
        <sz val="9"/>
        <rFont val="Arial"/>
        <family val="2"/>
      </rPr>
      <t xml:space="preserve">2 </t>
    </r>
    <r>
      <rPr>
        <sz val="9"/>
        <rFont val="Arial"/>
        <family val="2"/>
      </rPr>
      <t>In-game net bookings primarily includes the net amount of downloadable content and microtransactions sold during the period, and is equal to in-game net revenues excluding the impact from deferrals.</t>
    </r>
  </si>
  <si>
    <t>In this model, Activision Blizzard has provided a reconciliation of the most comparable GAAP financial measure to the associated non-GAAP measures.  Please refer to the reconciliation tables that follow.</t>
  </si>
  <si>
    <t xml:space="preserve">• income tax adjustments associated with any of the above items. Tax impact on Non-GAAP pre-tax income is calculated under the same accounting principles applied </t>
  </si>
  <si>
    <t xml:space="preserve">Earnings Per Diluted Share Non-GAAP </t>
  </si>
  <si>
    <t xml:space="preserve">The per share adjustments and the GAAP and Non-GAAP earnings per share information is presented as calculated. </t>
  </si>
  <si>
    <t>Net Revenues represents the revenue outlook for both GAAP and Non-GAAP as they are measured the same.</t>
  </si>
  <si>
    <t>Non-GAAP Income Statements - as a % of Revenue</t>
  </si>
  <si>
    <t>Non-GAAP earnings (loss) per share</t>
  </si>
  <si>
    <t>Non-GAAP Income Statements</t>
  </si>
  <si>
    <t xml:space="preserve">Adjusted EBITDA </t>
  </si>
  <si>
    <t>Non-GAAP Measurement</t>
  </si>
  <si>
    <t>The GAAP and non-GAAP earnings per share information is presented as calculated. The sum of these measures, as presented, may differ due to the impact of rounding.</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</si>
  <si>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</si>
  <si>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Three Months Ended December 31, 2019</t>
  </si>
  <si>
    <r>
      <rPr>
        <vertAlign val="superscript"/>
        <sz val="9"/>
        <rFont val="Arial"/>
        <family val="2"/>
      </rPr>
      <t>1</t>
    </r>
    <r>
      <rPr>
        <sz val="9"/>
        <rFont val="Arial"/>
        <family val="2"/>
      </rPr>
      <t xml:space="preserve"> Includes other income and expenses from operating segments managed outside the reportable segments, including our distribution business. Also includes unallocated corporate income and expenses.</t>
    </r>
  </si>
  <si>
    <t xml:space="preserve">Reflects the impact of significant discrete tax-related items, including amounts related to changes in tax laws, amounts related to the potential or final resolution of tax positions, and/or other unusual or unique tax-related items and activities. Refer to our Form 10-Q for the second quarter of 2019, and forthcoming Annual Report on Form 10-K for the year ended December 31, 2019, for additional information on the impact of these discrete items for the three months ended June 30, 2019 and the three months ended December 31, 2019, respectively. </t>
  </si>
  <si>
    <t xml:space="preserve">Since certain of our games are hosted online or include significant online functionality that represents a separate performance obligation, we defer the transaction price allocable to the online functionality from the sale of these games and then recognize the attributable revenues over the relevant estimated service periods, which are generally less than a year. The related cost of revenues is deferred and recognized as an expense as the related revenues are recognized. </t>
  </si>
  <si>
    <t>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amortization of intangible assets as a result of purchase price accounting; fees and other expenses (including legal fees, costs, expenses and accruals) related to acquisitions, associated integration activities, and financings; certain restructuring and related costs; and other non-cash charges.
Our operating segments are also consistent with our internal organizational structure, the way we assess operating performance and allocate resources, and the availability of separate financial information. We do not aggregate operating segments.</t>
  </si>
  <si>
    <t xml:space="preserve">Net income (loss) </t>
  </si>
  <si>
    <t>CY20</t>
  </si>
  <si>
    <t>Three Months Ended March 31, 2020</t>
  </si>
  <si>
    <r>
      <rPr>
        <vertAlign val="superscript"/>
        <sz val="9"/>
        <rFont val="Arial"/>
        <family val="2"/>
      </rPr>
      <t>2</t>
    </r>
    <r>
      <rPr>
        <sz val="9"/>
        <rFont val="Arial"/>
        <family val="2"/>
      </rPr>
      <t xml:space="preserve"> Net revenues from Other primarily includes revenues from our distribution business, the Overwatch League, and the Call of Duty League.</t>
    </r>
  </si>
  <si>
    <r>
      <t xml:space="preserve">Inventories, net </t>
    </r>
    <r>
      <rPr>
        <vertAlign val="superscript"/>
        <sz val="9"/>
        <rFont val="Arial"/>
        <family val="2"/>
      </rPr>
      <t>1</t>
    </r>
  </si>
  <si>
    <r>
      <rPr>
        <vertAlign val="superscript"/>
        <sz val="9"/>
        <rFont val="Arial"/>
        <family val="2"/>
      </rPr>
      <t>1</t>
    </r>
    <r>
      <rPr>
        <sz val="9"/>
        <rFont val="Arial"/>
        <family val="2"/>
      </rPr>
      <t xml:space="preserve"> Beginning in Q1 CY20, "Inventories, net" is included in "Other current assets" as the balance is immaterial and is no longer subject to seperate disclosure on our consolidated balance sheet. Periods prior to Q4 CY19 have not been revised to conform to the current presentation.</t>
    </r>
  </si>
  <si>
    <t>(Unaudited) (in millions, except per share data)</t>
  </si>
  <si>
    <t xml:space="preserve">Condensed Consolidated Statements of Operations </t>
  </si>
  <si>
    <r>
      <t>Condensed Consolidated Statements of Operations - Trailing Twelve Months (TTM)</t>
    </r>
    <r>
      <rPr>
        <b/>
        <vertAlign val="superscript"/>
        <sz val="9"/>
        <rFont val="Arial"/>
        <family val="2"/>
      </rPr>
      <t>1</t>
    </r>
  </si>
  <si>
    <t>Condensed Consolidated Balance Sheets</t>
  </si>
  <si>
    <t>(Unaudited) (in millions)</t>
  </si>
  <si>
    <t>SEGMENT INFORMATION</t>
  </si>
  <si>
    <t>(Unaudited) (Amounts in millions)</t>
  </si>
  <si>
    <t>NET REVENUES BY DISTRIBUTION CHANNEL</t>
  </si>
  <si>
    <t>NET REVENUES BY PLATFORM</t>
  </si>
  <si>
    <t>NET REVENUES BY GEORGRAPHIC REGION</t>
  </si>
  <si>
    <t>SUPPLEMENTAL CASH FLOW INFORMATION</t>
  </si>
  <si>
    <t>EBITDA and Adjusted EBITDA</t>
  </si>
  <si>
    <t>RECONCILIATION OF GAAP NET INCOME TO NON-GAAP MEASURES</t>
  </si>
  <si>
    <t>(Unaudited) (Amounts in millions, except earnings per share data)</t>
  </si>
  <si>
    <t>Three Months Ended June 30, 2020</t>
  </si>
  <si>
    <t xml:space="preserve">Retained earnings </t>
  </si>
  <si>
    <t>Accumulated other comprehensive loss</t>
  </si>
  <si>
    <t>Three Months Ended September 30, 2020</t>
  </si>
  <si>
    <r>
      <t xml:space="preserve">Restructuring and related costs </t>
    </r>
    <r>
      <rPr>
        <vertAlign val="superscript"/>
        <sz val="9"/>
        <rFont val="Arial"/>
        <family val="2"/>
      </rPr>
      <t>4</t>
    </r>
  </si>
  <si>
    <r>
      <t xml:space="preserve">Discrete tax-related items </t>
    </r>
    <r>
      <rPr>
        <vertAlign val="superscript"/>
        <sz val="9"/>
        <rFont val="Arial"/>
        <family val="2"/>
      </rPr>
      <t>5</t>
    </r>
  </si>
  <si>
    <r>
      <rPr>
        <vertAlign val="superscript"/>
        <sz val="9"/>
        <rFont val="Arial"/>
        <family val="2"/>
      </rPr>
      <t xml:space="preserve">5 </t>
    </r>
    <r>
      <rPr>
        <sz val="9"/>
        <rFont val="Arial"/>
        <family val="2"/>
      </rPr>
      <t>Reflects the impact of other unusual or unique tax-related items and activities.</t>
    </r>
  </si>
  <si>
    <t>Reflects the loss on extinguishment of debt from financing activities.</t>
  </si>
  <si>
    <r>
      <rPr>
        <vertAlign val="superscript"/>
        <sz val="9"/>
        <rFont val="Arial"/>
        <family val="2"/>
      </rPr>
      <t>1</t>
    </r>
    <r>
      <rPr>
        <sz val="9"/>
        <rFont val="Arial"/>
        <family val="2"/>
      </rPr>
      <t xml:space="preserve"> We monitor net bookings as a key operating metric in evaluating the performance of our business because it enables an analysis of performance based on the timing of actual transactions with our customers and provides more timely indications of trends in our operating results. Net bookings is the net amount of products and services sold digitally or sold-in physically in the period, and includes license fees, merchandise, and publisher incentives, among others. Net bookings is equal to net revenues excluding the impact from deferrals.</t>
    </r>
  </si>
  <si>
    <r>
      <rPr>
        <vertAlign val="superscript"/>
        <sz val="9"/>
        <rFont val="Arial"/>
        <family val="2"/>
      </rPr>
      <t>3</t>
    </r>
    <r>
      <rPr>
        <sz val="9"/>
        <rFont val="Arial"/>
        <family val="2"/>
      </rPr>
      <t xml:space="preserve"> We monitor monthly active users (“MAUs”) as a key measure of the overall size of our user base. MAUs are the number of individuals who accessed a particular game in a given month. We calculate average MAUs in a period by adding the total number of MAUs in each of the months in a given period and dividing that total by the number of months in the period. An individual who accesses two of our games would be counted as two users. In addition, due to technical limitations, for Activision and King, an individual who accesses the same game on two platforms or devices in the relevant period would be counted as two users. For Blizzard, an individual who accesses the same game on two platforms or devices in the relevant period would generally be counted as a single user. In certain instances, we rely on third parties to publish our games. In these instances, MAU data is based on information provided to us by those third parties, or, if final data is not available, reasonable estimates of MAUs for these third-party published games.</t>
    </r>
  </si>
  <si>
    <t>Q4 CY20</t>
  </si>
  <si>
    <t>Three Months Ended December 31, 2020</t>
  </si>
  <si>
    <t>February 4, 2021 Outlook</t>
  </si>
  <si>
    <t xml:space="preserve">Reflects restructuring initiatives, primarily severance and other restructuring-related costs. </t>
  </si>
  <si>
    <r>
      <t>Restructuring and related costs</t>
    </r>
    <r>
      <rPr>
        <vertAlign val="superscript"/>
        <sz val="9"/>
        <rFont val="Arial"/>
        <family val="2"/>
      </rPr>
      <t>3</t>
    </r>
  </si>
  <si>
    <r>
      <t>Discrete tax-related items</t>
    </r>
    <r>
      <rPr>
        <vertAlign val="superscript"/>
        <sz val="9"/>
        <rFont val="Arial"/>
        <family val="2"/>
      </rPr>
      <t>4</t>
    </r>
  </si>
  <si>
    <r>
      <t>Change in deferred net revenues and related cost of revenues</t>
    </r>
    <r>
      <rPr>
        <vertAlign val="superscript"/>
        <sz val="9"/>
        <rFont val="Arial"/>
        <family val="2"/>
      </rPr>
      <t>5</t>
    </r>
  </si>
  <si>
    <r>
      <rPr>
        <vertAlign val="superscript"/>
        <sz val="9"/>
        <rFont val="Arial"/>
        <family val="2"/>
      </rPr>
      <t xml:space="preserve">4 </t>
    </r>
    <r>
      <rPr>
        <sz val="9"/>
        <rFont val="Arial"/>
        <family val="2"/>
      </rPr>
      <t>Reflects the impact of other unusual or unique tax-related items and activities.</t>
    </r>
  </si>
  <si>
    <r>
      <rPr>
        <vertAlign val="superscript"/>
        <sz val="9"/>
        <rFont val="Arial"/>
        <family val="2"/>
      </rPr>
      <t xml:space="preserve">5 </t>
    </r>
    <r>
      <rPr>
        <sz val="9"/>
        <rFont val="Arial"/>
        <family val="2"/>
      </rPr>
      <t>Reflects the net effect from deferral of revenues and (recognition) of deferred revenues, along with related cost of revenues, on certain of our online-enabled products.</t>
    </r>
  </si>
  <si>
    <r>
      <rPr>
        <vertAlign val="superscript"/>
        <sz val="9"/>
        <rFont val="Arial"/>
        <family val="2"/>
      </rPr>
      <t>1</t>
    </r>
    <r>
      <rPr>
        <sz val="9"/>
        <rFont val="Arial"/>
        <family val="2"/>
      </rPr>
      <t xml:space="preserve"> Provision for income taxes for the three months ended June 30, 2018, September 30, 2018, December 31, 2018, June 30, 2019, and December 31, 2019 also include impacts from significant discrete tax-related items, including amounts related to changes in tax laws, amounts related to the potential or final resolution of tax positions, and/or other unusual or unique tax-related items and activities.</t>
    </r>
  </si>
  <si>
    <r>
      <rPr>
        <vertAlign val="superscript"/>
        <sz val="9"/>
        <rFont val="Arial"/>
        <family val="2"/>
      </rPr>
      <t xml:space="preserve">3 </t>
    </r>
    <r>
      <rPr>
        <sz val="9"/>
        <rFont val="Arial"/>
        <family val="2"/>
      </rPr>
      <t xml:space="preserve">Reflects restructuring initiatives, primarily severance and other restructuring-related costs. </t>
    </r>
  </si>
  <si>
    <t>Trailing twelve months amounts are presented as calculated. Therefore, the sum of the four quarters, as presented, may differ due to the impact of rounding.</t>
  </si>
  <si>
    <r>
      <rPr>
        <vertAlign val="superscript"/>
        <sz val="9"/>
        <rFont val="Arial"/>
        <family val="2"/>
      </rPr>
      <t xml:space="preserve">4 </t>
    </r>
    <r>
      <rPr>
        <sz val="9"/>
        <rFont val="Arial"/>
        <family val="2"/>
      </rPr>
      <t xml:space="preserve">Reflects restructuring initiatives, primarily severance and other restructuring-related costs. </t>
    </r>
  </si>
  <si>
    <t>Cost of Revenues - In-game/Subs/Other: Game Operations and Distribution Costs</t>
  </si>
  <si>
    <t>Cost of Revenues - In-game/Subs/Other: Software Royalties, Amort, and IP Lic</t>
  </si>
  <si>
    <r>
      <t>Income tax impacts from items above</t>
    </r>
    <r>
      <rPr>
        <vertAlign val="superscript"/>
        <sz val="9"/>
        <rFont val="Arial"/>
        <family val="2"/>
      </rPr>
      <t>6</t>
    </r>
  </si>
  <si>
    <r>
      <t>Net effect on deferred net revenues and related cost of revenues on Earnings Per Diluted Share</t>
    </r>
    <r>
      <rPr>
        <b/>
        <vertAlign val="superscript"/>
        <sz val="9"/>
        <rFont val="Arial"/>
        <family val="2"/>
      </rPr>
      <t>7</t>
    </r>
  </si>
  <si>
    <t>Cost of revenues – in-game, subscription, and other:</t>
  </si>
  <si>
    <r>
      <rPr>
        <vertAlign val="superscript"/>
        <sz val="9"/>
        <rFont val="Arial"/>
        <family val="2"/>
      </rPr>
      <t>1</t>
    </r>
    <r>
      <rPr>
        <sz val="9"/>
        <rFont val="Arial"/>
        <family val="2"/>
      </rPr>
      <t xml:space="preserve"> Net revenues from Digital online channels represent revenues from digitally-distributed downloadable content, microtransactions, subscriptions, and products, as well as licensing royalties.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</si>
</sst>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286">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b/>
      <sz val="9"/>
      <color indexed="8"/>
      <name val="Tahoma"/>
      <family val="2"/>
    </font>
    <font>
      <sz val="9"/>
      <name val="Calibri"/>
      <family val="2"/>
      <scheme val="minor"/>
    </font>
    <font>
      <sz val="10"/>
      <name val="Arial"/>
      <family val="2"/>
    </font>
    <font>
      <sz val="10"/>
      <name val="Arial"/>
      <family val="2"/>
    </font>
    <font>
      <b/>
      <sz val="10.5"/>
      <name val="Arial"/>
      <family val="2"/>
    </font>
    <font>
      <sz val="10.5"/>
      <name val="Arial"/>
      <family val="2"/>
    </font>
    <font>
      <sz val="10"/>
      <color rgb="FFFF0000"/>
      <name val="Arial"/>
      <family val="2"/>
    </font>
    <font>
      <sz val="10"/>
      <name val="Arial"/>
      <family val="2"/>
    </font>
    <font>
      <sz val="9"/>
      <color theme="1" tint="0.499984740745262"/>
      <name val="Arial"/>
      <family val="2"/>
    </font>
    <font>
      <sz val="10"/>
      <color theme="1" tint="0.499984740745262"/>
      <name val="Arial"/>
      <family val="2"/>
    </font>
    <font>
      <b/>
      <sz val="9"/>
      <color theme="1" tint="0.499984740745262"/>
      <name val="Arial"/>
      <family val="2"/>
    </font>
    <font>
      <sz val="11"/>
      <color theme="0" tint="-0.34998626667073579"/>
      <name val="Calibri"/>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1">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5" applyNumberFormat="0" applyFill="0" applyAlignment="0" applyProtection="0"/>
    <xf numFmtId="0" fontId="267" fillId="0" borderId="76" applyNumberFormat="0" applyFill="0" applyAlignment="0" applyProtection="0"/>
    <xf numFmtId="0" fontId="268" fillId="0" borderId="77"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78"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4" fillId="20" borderId="60">
      <alignment vertical="center"/>
    </xf>
    <xf numFmtId="0" fontId="4" fillId="0" borderId="0"/>
    <xf numFmtId="9" fontId="4" fillId="0" borderId="0" applyFont="0" applyFill="0" applyBorder="0" applyAlignment="0" applyProtection="0"/>
    <xf numFmtId="0" fontId="276" fillId="0" borderId="0"/>
    <xf numFmtId="0" fontId="276" fillId="0" borderId="0"/>
    <xf numFmtId="0" fontId="276" fillId="0" borderId="0"/>
    <xf numFmtId="0" fontId="276" fillId="0" borderId="0"/>
    <xf numFmtId="0" fontId="276" fillId="0" borderId="0"/>
    <xf numFmtId="0" fontId="276"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81" fillId="0" borderId="0"/>
    <xf numFmtId="0" fontId="281" fillId="0" borderId="0"/>
  </cellStyleXfs>
  <cellXfs count="750">
    <xf numFmtId="0" fontId="0" fillId="0" borderId="0" xfId="0"/>
    <xf numFmtId="0" fontId="1" fillId="2" borderId="0" xfId="0" applyFont="1" applyFill="1"/>
    <xf numFmtId="41" fontId="3" fillId="2" borderId="0" xfId="0" applyNumberFormat="1" applyFont="1" applyFill="1"/>
    <xf numFmtId="42" fontId="3" fillId="2" borderId="0" xfId="0" applyNumberFormat="1" applyFont="1" applyFill="1"/>
    <xf numFmtId="42" fontId="3" fillId="3" borderId="0" xfId="0" applyNumberFormat="1" applyFont="1" applyFill="1"/>
    <xf numFmtId="41" fontId="1" fillId="2" borderId="0" xfId="0" applyNumberFormat="1" applyFont="1" applyFill="1"/>
    <xf numFmtId="41" fontId="3" fillId="3" borderId="0" xfId="0" applyNumberFormat="1" applyFont="1" applyFill="1"/>
    <xf numFmtId="41" fontId="1" fillId="3" borderId="0" xfId="0" applyNumberFormat="1" applyFont="1" applyFill="1"/>
    <xf numFmtId="0" fontId="3" fillId="2" borderId="0" xfId="0" applyFont="1" applyFill="1" applyAlignment="1">
      <alignment horizontal="center"/>
    </xf>
    <xf numFmtId="0" fontId="8" fillId="2"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166" fontId="3" fillId="2" borderId="0" xfId="3" applyNumberFormat="1" applyFont="1" applyFill="1"/>
    <xf numFmtId="166" fontId="1" fillId="2" borderId="0" xfId="3" applyNumberFormat="1" applyFont="1" applyFill="1"/>
    <xf numFmtId="166" fontId="5" fillId="2" borderId="0" xfId="3" applyNumberFormat="1" applyFont="1" applyFill="1"/>
    <xf numFmtId="166" fontId="6" fillId="2" borderId="0" xfId="3" applyNumberFormat="1" applyFont="1" applyFill="1"/>
    <xf numFmtId="0" fontId="21" fillId="2" borderId="0" xfId="0" applyFont="1" applyFill="1"/>
    <xf numFmtId="0" fontId="3" fillId="2" borderId="1" xfId="0" applyFont="1" applyFill="1" applyBorder="1" applyAlignment="1">
      <alignment horizontal="center"/>
    </xf>
    <xf numFmtId="41" fontId="1" fillId="75" borderId="0" xfId="0" applyNumberFormat="1" applyFont="1" applyFill="1"/>
    <xf numFmtId="0" fontId="0" fillId="75" borderId="0" xfId="0" applyFill="1"/>
    <xf numFmtId="42" fontId="3" fillId="75" borderId="0" xfId="0" applyNumberFormat="1" applyFont="1" applyFill="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xf numFmtId="0" fontId="1" fillId="75" borderId="0" xfId="0" applyFont="1" applyFill="1"/>
    <xf numFmtId="0" fontId="261" fillId="75" borderId="0" xfId="0" applyFont="1" applyFill="1"/>
    <xf numFmtId="0" fontId="261" fillId="75" borderId="0" xfId="0" applyFont="1" applyFill="1" applyAlignment="1">
      <alignment horizontal="left"/>
    </xf>
    <xf numFmtId="0" fontId="16" fillId="75" borderId="0" xfId="9" applyFont="1" applyFill="1"/>
    <xf numFmtId="0" fontId="3" fillId="75" borderId="0" xfId="8" applyFont="1" applyFill="1"/>
    <xf numFmtId="0" fontId="1" fillId="75" borderId="0" xfId="8" applyFont="1" applyFill="1"/>
    <xf numFmtId="0" fontId="1" fillId="75" borderId="0" xfId="8" applyFont="1" applyFill="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Alignment="1">
      <alignment horizontal="center" wrapText="1"/>
    </xf>
    <xf numFmtId="164" fontId="3" fillId="75" borderId="0" xfId="8" applyNumberFormat="1" applyFont="1" applyFill="1" applyAlignment="1">
      <alignment horizontal="right" wrapText="1"/>
    </xf>
    <xf numFmtId="165" fontId="3" fillId="75" borderId="0" xfId="6" applyNumberFormat="1" applyFont="1" applyFill="1" applyAlignment="1">
      <alignment horizontal="right"/>
    </xf>
    <xf numFmtId="164" fontId="1" fillId="75" borderId="0" xfId="4" applyNumberFormat="1" applyFont="1" applyFill="1"/>
    <xf numFmtId="164" fontId="1" fillId="75" borderId="0" xfId="6" applyNumberFormat="1" applyFont="1" applyFill="1"/>
    <xf numFmtId="0" fontId="1" fillId="75" borderId="12" xfId="8" applyFont="1" applyFill="1" applyBorder="1"/>
    <xf numFmtId="0" fontId="1" fillId="75" borderId="0" xfId="8" applyFont="1" applyFill="1" applyAlignment="1">
      <alignment horizontal="right"/>
    </xf>
    <xf numFmtId="0" fontId="1" fillId="75" borderId="0" xfId="11" applyFont="1" applyFill="1"/>
    <xf numFmtId="0" fontId="1" fillId="75" borderId="0" xfId="5" applyFont="1" applyFill="1"/>
    <xf numFmtId="0" fontId="3" fillId="75" borderId="0" xfId="5" applyFont="1" applyFill="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Alignment="1">
      <alignment horizontal="center"/>
    </xf>
    <xf numFmtId="0" fontId="3" fillId="75" borderId="0" xfId="5" applyFont="1" applyFill="1"/>
    <xf numFmtId="0" fontId="1" fillId="75" borderId="0" xfId="5" applyFont="1" applyFill="1" applyAlignment="1">
      <alignment horizontal="center"/>
    </xf>
    <xf numFmtId="0" fontId="260" fillId="75" borderId="0" xfId="0" applyFont="1" applyFill="1"/>
    <xf numFmtId="0" fontId="260" fillId="75" borderId="0" xfId="0" applyFont="1" applyFill="1" applyAlignment="1">
      <alignment horizontal="left"/>
    </xf>
    <xf numFmtId="0" fontId="261" fillId="75" borderId="4" xfId="0" applyFont="1" applyFill="1" applyBorder="1" applyAlignment="1">
      <alignment wrapText="1"/>
    </xf>
    <xf numFmtId="0" fontId="261" fillId="75" borderId="4" xfId="0" applyFont="1" applyFill="1" applyBorder="1" applyAlignment="1">
      <alignment horizontal="right"/>
    </xf>
    <xf numFmtId="165" fontId="261" fillId="75" borderId="0" xfId="1" applyNumberFormat="1" applyFont="1" applyFill="1"/>
    <xf numFmtId="0" fontId="1" fillId="75" borderId="0" xfId="5" applyFont="1" applyFill="1" applyAlignment="1">
      <alignment horizontal="right"/>
    </xf>
    <xf numFmtId="0" fontId="3" fillId="0" borderId="0" xfId="0" applyFont="1" applyAlignment="1">
      <alignment horizontal="center"/>
    </xf>
    <xf numFmtId="0" fontId="3" fillId="0" borderId="1" xfId="0" applyFont="1" applyBorder="1" applyAlignment="1">
      <alignment horizontal="center"/>
    </xf>
    <xf numFmtId="41" fontId="1" fillId="0" borderId="0" xfId="3" applyNumberFormat="1" applyFont="1"/>
    <xf numFmtId="41" fontId="1" fillId="0" borderId="0" xfId="1" applyNumberFormat="1" applyFont="1"/>
    <xf numFmtId="41" fontId="5" fillId="0" borderId="0" xfId="1" applyNumberFormat="1" applyFont="1"/>
    <xf numFmtId="41" fontId="3" fillId="0" borderId="0" xfId="1" applyNumberFormat="1" applyFont="1"/>
    <xf numFmtId="42" fontId="6" fillId="0" borderId="0" xfId="0" applyNumberFormat="1" applyFont="1"/>
    <xf numFmtId="44" fontId="3" fillId="0" borderId="0" xfId="0" applyNumberFormat="1" applyFont="1"/>
    <xf numFmtId="0" fontId="1" fillId="0" borderId="0" xfId="0" applyFont="1"/>
    <xf numFmtId="166" fontId="1" fillId="0" borderId="0" xfId="3" applyNumberFormat="1" applyFont="1"/>
    <xf numFmtId="166" fontId="5" fillId="0" borderId="0" xfId="3" applyNumberFormat="1" applyFont="1"/>
    <xf numFmtId="166" fontId="3" fillId="0" borderId="0" xfId="3" applyNumberFormat="1" applyFont="1"/>
    <xf numFmtId="0" fontId="1" fillId="0" borderId="0" xfId="5" applyFont="1"/>
    <xf numFmtId="0" fontId="3" fillId="0" borderId="0" xfId="5" applyFont="1" applyAlignment="1">
      <alignment horizontal="center"/>
    </xf>
    <xf numFmtId="165" fontId="1" fillId="0" borderId="4" xfId="6" applyNumberFormat="1" applyFont="1" applyBorder="1" applyAlignment="1">
      <alignment horizontal="center"/>
    </xf>
    <xf numFmtId="0" fontId="15" fillId="75" borderId="0" xfId="0" applyFont="1" applyFill="1" applyAlignment="1">
      <alignment horizontal="center"/>
    </xf>
    <xf numFmtId="9" fontId="1" fillId="0" borderId="4" xfId="7" applyFont="1" applyBorder="1" applyAlignment="1">
      <alignment horizontal="center"/>
    </xf>
    <xf numFmtId="0" fontId="3" fillId="0" borderId="0" xfId="0" applyFont="1"/>
    <xf numFmtId="0" fontId="22" fillId="0" borderId="0" xfId="0" applyFont="1"/>
    <xf numFmtId="43" fontId="3" fillId="0" borderId="0" xfId="0" applyNumberFormat="1" applyFont="1" applyAlignment="1">
      <alignment horizontal="center"/>
    </xf>
    <xf numFmtId="43" fontId="22" fillId="0" borderId="0" xfId="0" applyNumberFormat="1" applyFont="1"/>
    <xf numFmtId="44" fontId="0" fillId="2" borderId="0" xfId="0" applyNumberFormat="1" applyFill="1"/>
    <xf numFmtId="0" fontId="261" fillId="2" borderId="0" xfId="0" applyFont="1" applyFill="1"/>
    <xf numFmtId="9" fontId="261" fillId="75" borderId="0" xfId="3" applyFont="1" applyFill="1"/>
    <xf numFmtId="165" fontId="261" fillId="75" borderId="0" xfId="0" applyNumberFormat="1" applyFont="1" applyFill="1"/>
    <xf numFmtId="0" fontId="272" fillId="2" borderId="0" xfId="0" applyFont="1" applyFill="1"/>
    <xf numFmtId="0" fontId="260" fillId="75" borderId="0" xfId="0" applyFont="1" applyFill="1" applyAlignment="1">
      <alignment horizontal="center"/>
    </xf>
    <xf numFmtId="0" fontId="19" fillId="0" borderId="0" xfId="0" applyFont="1"/>
    <xf numFmtId="0" fontId="25" fillId="0" borderId="0" xfId="0" applyFont="1"/>
    <xf numFmtId="0" fontId="0" fillId="0" borderId="2" xfId="0" applyBorder="1"/>
    <xf numFmtId="0" fontId="18" fillId="0" borderId="0" xfId="0" applyFont="1" applyAlignment="1">
      <alignment readingOrder="1"/>
    </xf>
    <xf numFmtId="166" fontId="261" fillId="75" borderId="0" xfId="3" applyNumberFormat="1" applyFont="1" applyFill="1"/>
    <xf numFmtId="0" fontId="260" fillId="0" borderId="1" xfId="0" applyFont="1" applyBorder="1" applyAlignment="1">
      <alignment horizontal="center"/>
    </xf>
    <xf numFmtId="0" fontId="261" fillId="0" borderId="0" xfId="0" applyFont="1"/>
    <xf numFmtId="164" fontId="1" fillId="0" borderId="0" xfId="2" applyNumberFormat="1" applyFont="1"/>
    <xf numFmtId="165" fontId="1" fillId="75" borderId="0" xfId="5" applyNumberFormat="1" applyFont="1" applyFill="1"/>
    <xf numFmtId="0" fontId="262" fillId="0" borderId="0" xfId="5" applyFont="1"/>
    <xf numFmtId="165" fontId="261" fillId="2" borderId="0" xfId="1" applyNumberFormat="1" applyFont="1" applyFill="1"/>
    <xf numFmtId="165" fontId="261" fillId="0" borderId="0" xfId="1" applyNumberFormat="1" applyFont="1"/>
    <xf numFmtId="165" fontId="260" fillId="0" borderId="0" xfId="1" applyNumberFormat="1" applyFont="1"/>
    <xf numFmtId="165" fontId="261" fillId="2" borderId="0" xfId="0" applyNumberFormat="1" applyFont="1" applyFill="1"/>
    <xf numFmtId="42" fontId="3" fillId="0" borderId="0" xfId="0" applyNumberFormat="1" applyFont="1"/>
    <xf numFmtId="165" fontId="261" fillId="0" borderId="1" xfId="1" applyNumberFormat="1" applyFont="1" applyBorder="1"/>
    <xf numFmtId="42" fontId="260" fillId="0" borderId="74" xfId="0" applyNumberFormat="1" applyFont="1" applyBorder="1"/>
    <xf numFmtId="165" fontId="0" fillId="2" borderId="0" xfId="0" applyNumberFormat="1" applyFill="1"/>
    <xf numFmtId="0" fontId="262" fillId="75" borderId="0" xfId="5" applyFont="1" applyFill="1" applyAlignment="1">
      <alignment vertical="top"/>
    </xf>
    <xf numFmtId="164" fontId="1" fillId="0" borderId="0" xfId="10" applyNumberFormat="1" applyFont="1"/>
    <xf numFmtId="0" fontId="262" fillId="75" borderId="0" xfId="5" applyFont="1" applyFill="1" applyAlignment="1">
      <alignment horizontal="left" vertical="top" wrapText="1"/>
    </xf>
    <xf numFmtId="0" fontId="1" fillId="0" borderId="0" xfId="0" applyFont="1" applyAlignment="1">
      <alignment horizontal="left"/>
    </xf>
    <xf numFmtId="0" fontId="1" fillId="75" borderId="0" xfId="5" applyFont="1" applyFill="1" applyAlignment="1">
      <alignment horizontal="left" vertical="top"/>
    </xf>
    <xf numFmtId="42" fontId="0" fillId="2" borderId="0" xfId="0" applyNumberFormat="1" applyFill="1"/>
    <xf numFmtId="293" fontId="0" fillId="2" borderId="0" xfId="0" applyNumberFormat="1" applyFill="1"/>
    <xf numFmtId="5" fontId="22" fillId="0" borderId="0" xfId="0" applyNumberFormat="1" applyFont="1"/>
    <xf numFmtId="42" fontId="261" fillId="2" borderId="0" xfId="0" applyNumberFormat="1" applyFont="1" applyFill="1"/>
    <xf numFmtId="0" fontId="1" fillId="75" borderId="0" xfId="11" applyFont="1" applyFill="1" applyAlignment="1">
      <alignment horizontal="left"/>
    </xf>
    <xf numFmtId="0" fontId="1" fillId="75" borderId="0" xfId="8" applyFont="1" applyFill="1" applyAlignment="1">
      <alignment horizontal="left" vertical="top" wrapText="1"/>
    </xf>
    <xf numFmtId="165" fontId="261" fillId="75" borderId="0" xfId="3" applyNumberFormat="1" applyFont="1" applyFill="1"/>
    <xf numFmtId="0" fontId="1" fillId="75" borderId="0" xfId="9" applyFont="1" applyFill="1"/>
    <xf numFmtId="164" fontId="1" fillId="75" borderId="0" xfId="10" applyNumberFormat="1" applyFont="1" applyFill="1" applyAlignment="1">
      <alignment horizontal="left" wrapText="1"/>
    </xf>
    <xf numFmtId="165" fontId="1" fillId="0" borderId="0" xfId="1" applyNumberFormat="1" applyFont="1"/>
    <xf numFmtId="165" fontId="1" fillId="2" borderId="0" xfId="1" applyNumberFormat="1" applyFont="1" applyFill="1"/>
    <xf numFmtId="0" fontId="275" fillId="2" borderId="0" xfId="0" applyFont="1" applyFill="1"/>
    <xf numFmtId="165" fontId="1" fillId="2" borderId="0" xfId="0" applyNumberFormat="1" applyFont="1" applyFill="1"/>
    <xf numFmtId="42" fontId="3" fillId="0" borderId="0" xfId="3" applyNumberFormat="1" applyFont="1"/>
    <xf numFmtId="42" fontId="3" fillId="2" borderId="0" xfId="3" applyNumberFormat="1" applyFont="1" applyFill="1"/>
    <xf numFmtId="0" fontId="0" fillId="2" borderId="1" xfId="0" applyFill="1" applyBorder="1"/>
    <xf numFmtId="44" fontId="1" fillId="75" borderId="2" xfId="10" applyNumberFormat="1" applyFont="1" applyFill="1" applyBorder="1"/>
    <xf numFmtId="9" fontId="0" fillId="2" borderId="0" xfId="3" applyFont="1" applyFill="1"/>
    <xf numFmtId="166" fontId="0" fillId="2" borderId="0" xfId="0" applyNumberFormat="1" applyFill="1"/>
    <xf numFmtId="1" fontId="262" fillId="0" borderId="0" xfId="8" applyNumberFormat="1" applyFont="1" applyAlignment="1">
      <alignment horizontal="center"/>
    </xf>
    <xf numFmtId="0" fontId="1" fillId="0" borderId="0" xfId="8" applyFont="1" applyAlignment="1">
      <alignment horizontal="left" vertical="top" wrapText="1"/>
    </xf>
    <xf numFmtId="0" fontId="1" fillId="0" borderId="0" xfId="11" applyFont="1" applyAlignment="1">
      <alignment horizontal="left"/>
    </xf>
    <xf numFmtId="44" fontId="1" fillId="75" borderId="0" xfId="10" applyNumberFormat="1" applyFont="1" applyFill="1"/>
    <xf numFmtId="165" fontId="271" fillId="75" borderId="0" xfId="0" applyNumberFormat="1" applyFont="1" applyFill="1"/>
    <xf numFmtId="164" fontId="1" fillId="75" borderId="17" xfId="10" applyNumberFormat="1" applyFont="1" applyFill="1" applyBorder="1" applyAlignment="1">
      <alignment horizontal="left"/>
    </xf>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41" fontId="1" fillId="2" borderId="0" xfId="1" applyNumberFormat="1" applyFont="1" applyFill="1"/>
    <xf numFmtId="41" fontId="3" fillId="2" borderId="0" xfId="1" applyNumberFormat="1" applyFont="1" applyFill="1"/>
    <xf numFmtId="41" fontId="5" fillId="2" borderId="0" xfId="1" applyNumberFormat="1" applyFont="1" applyFill="1"/>
    <xf numFmtId="44" fontId="3" fillId="0" borderId="0" xfId="2" applyFont="1"/>
    <xf numFmtId="44" fontId="17" fillId="0" borderId="0" xfId="0" applyNumberFormat="1" applyFont="1"/>
    <xf numFmtId="165" fontId="16" fillId="75" borderId="0" xfId="1" applyNumberFormat="1" applyFont="1" applyFill="1"/>
    <xf numFmtId="164" fontId="261" fillId="75" borderId="0" xfId="0" applyNumberFormat="1" applyFont="1" applyFill="1"/>
    <xf numFmtId="165" fontId="1" fillId="75" borderId="0" xfId="1" applyNumberFormat="1" applyFont="1" applyFill="1"/>
    <xf numFmtId="165" fontId="1" fillId="0" borderId="0" xfId="1" applyNumberFormat="1" applyFont="1" applyAlignment="1">
      <alignment horizontal="center"/>
    </xf>
    <xf numFmtId="165" fontId="261" fillId="75" borderId="0" xfId="1" applyNumberFormat="1" applyFont="1" applyFill="1" applyAlignment="1">
      <alignment horizontal="right" wrapText="1"/>
    </xf>
    <xf numFmtId="0" fontId="3" fillId="75" borderId="12" xfId="8" applyFont="1" applyFill="1" applyBorder="1" applyAlignment="1">
      <alignment horizontal="center" wrapText="1"/>
    </xf>
    <xf numFmtId="0" fontId="3" fillId="0" borderId="12" xfId="8" applyFont="1" applyBorder="1" applyAlignment="1">
      <alignment horizontal="center" wrapText="1"/>
    </xf>
    <xf numFmtId="0" fontId="3" fillId="75" borderId="79" xfId="8" applyFont="1" applyFill="1" applyBorder="1" applyAlignment="1">
      <alignment horizontal="center" wrapText="1"/>
    </xf>
    <xf numFmtId="0" fontId="1" fillId="75" borderId="12" xfId="8" applyFont="1" applyFill="1" applyBorder="1" applyAlignment="1">
      <alignment horizontal="center"/>
    </xf>
    <xf numFmtId="164" fontId="3" fillId="75" borderId="0" xfId="10" applyNumberFormat="1" applyFont="1" applyFill="1" applyAlignment="1">
      <alignment horizontal="right"/>
    </xf>
    <xf numFmtId="164" fontId="3" fillId="75" borderId="12" xfId="8" applyNumberFormat="1" applyFont="1" applyFill="1" applyBorder="1" applyAlignment="1">
      <alignment horizontal="center" wrapText="1"/>
    </xf>
    <xf numFmtId="44" fontId="1" fillId="75" borderId="18" xfId="10" applyNumberFormat="1" applyFont="1" applyFill="1" applyBorder="1"/>
    <xf numFmtId="0" fontId="3" fillId="75" borderId="11" xfId="8" applyFont="1" applyFill="1" applyBorder="1"/>
    <xf numFmtId="164" fontId="1" fillId="75" borderId="12" xfId="8" applyNumberFormat="1" applyFont="1" applyFill="1" applyBorder="1" applyAlignment="1">
      <alignment horizontal="center"/>
    </xf>
    <xf numFmtId="0" fontId="278" fillId="0" borderId="0" xfId="0" applyFont="1" applyAlignment="1">
      <alignment readingOrder="1"/>
    </xf>
    <xf numFmtId="0" fontId="279" fillId="0" borderId="0" xfId="0" applyFont="1" applyAlignment="1">
      <alignment readingOrder="1"/>
    </xf>
    <xf numFmtId="0" fontId="279" fillId="0" borderId="0" xfId="0" applyFont="1" applyAlignment="1">
      <alignment horizontal="left" wrapText="1" readingOrder="1"/>
    </xf>
    <xf numFmtId="0" fontId="0" fillId="0" borderId="0" xfId="0" applyAlignment="1">
      <alignment wrapText="1" readingOrder="1"/>
    </xf>
    <xf numFmtId="0" fontId="279" fillId="0" borderId="0" xfId="0" applyFont="1" applyAlignment="1">
      <alignment horizontal="left" indent="5" readingOrder="1"/>
    </xf>
    <xf numFmtId="0" fontId="279" fillId="0" borderId="0" xfId="0" applyFont="1" applyAlignment="1">
      <alignment horizontal="left" vertical="top" wrapText="1" readingOrder="1"/>
    </xf>
    <xf numFmtId="0" fontId="0" fillId="0" borderId="0" xfId="0" applyAlignment="1">
      <alignment vertical="top"/>
    </xf>
    <xf numFmtId="0" fontId="279" fillId="0" borderId="0" xfId="0" applyFont="1" applyAlignment="1">
      <alignment horizontal="left" vertical="top" readingOrder="1"/>
    </xf>
    <xf numFmtId="0" fontId="280" fillId="0" borderId="0" xfId="0" applyFont="1" applyAlignment="1">
      <alignment vertical="top"/>
    </xf>
    <xf numFmtId="1" fontId="262" fillId="0" borderId="0" xfId="8" applyNumberFormat="1" applyFont="1" applyAlignment="1">
      <alignment horizontal="center" vertical="top"/>
    </xf>
    <xf numFmtId="0" fontId="18" fillId="0" borderId="0" xfId="0" applyFont="1" applyAlignment="1">
      <alignment horizontal="left" indent="5" readingOrder="1"/>
    </xf>
    <xf numFmtId="0" fontId="262" fillId="0" borderId="0" xfId="0" applyFont="1" applyAlignment="1">
      <alignment vertical="top"/>
    </xf>
    <xf numFmtId="0" fontId="3" fillId="0" borderId="79" xfId="8" applyFont="1" applyBorder="1" applyAlignment="1">
      <alignment horizontal="center" wrapText="1"/>
    </xf>
    <xf numFmtId="0" fontId="4" fillId="2" borderId="0" xfId="0" applyFont="1" applyFill="1"/>
    <xf numFmtId="0" fontId="8" fillId="0" borderId="0" xfId="0" applyFont="1"/>
    <xf numFmtId="0" fontId="279" fillId="0" borderId="0" xfId="0" applyFont="1"/>
    <xf numFmtId="165" fontId="261" fillId="0" borderId="0" xfId="0" applyNumberFormat="1" applyFont="1"/>
    <xf numFmtId="164" fontId="1" fillId="75" borderId="80" xfId="8" applyNumberFormat="1" applyFont="1" applyFill="1" applyBorder="1"/>
    <xf numFmtId="0" fontId="3" fillId="0" borderId="0" xfId="0" applyFont="1" applyAlignment="1">
      <alignment horizontal="left" wrapText="1"/>
    </xf>
    <xf numFmtId="165" fontId="1" fillId="0" borderId="0" xfId="0" applyNumberFormat="1" applyFont="1"/>
    <xf numFmtId="0" fontId="260" fillId="0" borderId="0" xfId="0" applyFont="1" applyAlignment="1">
      <alignment horizontal="center"/>
    </xf>
    <xf numFmtId="165" fontId="260" fillId="0" borderId="0" xfId="0" applyNumberFormat="1" applyFont="1" applyAlignment="1">
      <alignment horizontal="center"/>
    </xf>
    <xf numFmtId="218" fontId="260" fillId="0" borderId="2" xfId="0" applyNumberFormat="1" applyFont="1" applyBorder="1" applyAlignment="1">
      <alignment horizontal="center"/>
    </xf>
    <xf numFmtId="42" fontId="261" fillId="0" borderId="0" xfId="0" applyNumberFormat="1" applyFont="1"/>
    <xf numFmtId="44" fontId="260" fillId="0" borderId="0" xfId="2" applyFont="1"/>
    <xf numFmtId="0" fontId="262" fillId="0" borderId="0" xfId="0" applyFont="1"/>
    <xf numFmtId="42" fontId="3" fillId="0" borderId="0" xfId="3" applyNumberFormat="1" applyFont="1" applyProtection="1">
      <protection locked="0"/>
    </xf>
    <xf numFmtId="0" fontId="0" fillId="2" borderId="0" xfId="0" applyFill="1" applyProtection="1">
      <protection locked="0"/>
    </xf>
    <xf numFmtId="41" fontId="1" fillId="0" borderId="0" xfId="3" applyNumberFormat="1" applyFont="1" applyProtection="1">
      <protection locked="0"/>
    </xf>
    <xf numFmtId="41" fontId="1" fillId="0" borderId="0" xfId="1" applyNumberFormat="1" applyFont="1" applyProtection="1">
      <protection locked="0"/>
    </xf>
    <xf numFmtId="41" fontId="5" fillId="0" borderId="0" xfId="1" applyNumberFormat="1" applyFont="1" applyProtection="1">
      <protection locked="0"/>
    </xf>
    <xf numFmtId="41" fontId="3" fillId="0" borderId="0" xfId="1" applyNumberFormat="1" applyFont="1" applyProtection="1">
      <protection locked="0"/>
    </xf>
    <xf numFmtId="42" fontId="6" fillId="0" borderId="0" xfId="0" applyNumberFormat="1" applyFont="1" applyProtection="1">
      <protection locked="0"/>
    </xf>
    <xf numFmtId="164" fontId="1" fillId="0" borderId="0" xfId="2" applyNumberFormat="1" applyFont="1" applyProtection="1">
      <protection locked="0"/>
    </xf>
    <xf numFmtId="10" fontId="6" fillId="0" borderId="0" xfId="3" applyNumberFormat="1" applyFont="1" applyProtection="1">
      <protection locked="0"/>
    </xf>
    <xf numFmtId="44" fontId="3" fillId="0" borderId="0" xfId="2" applyFont="1" applyProtection="1">
      <protection locked="0"/>
    </xf>
    <xf numFmtId="44" fontId="3" fillId="0" borderId="0" xfId="0" applyNumberFormat="1" applyFont="1" applyProtection="1">
      <protection locked="0"/>
    </xf>
    <xf numFmtId="0" fontId="264" fillId="0" borderId="0" xfId="0" applyFont="1" applyProtection="1">
      <protection locked="0"/>
    </xf>
    <xf numFmtId="44" fontId="270" fillId="0" borderId="0" xfId="0" applyNumberFormat="1" applyFont="1" applyProtection="1">
      <protection locked="0"/>
    </xf>
    <xf numFmtId="165" fontId="16" fillId="0" borderId="0" xfId="1" applyNumberFormat="1" applyFont="1" applyProtection="1">
      <protection locked="0"/>
    </xf>
    <xf numFmtId="165" fontId="16" fillId="2" borderId="0" xfId="1" applyNumberFormat="1" applyFont="1" applyFill="1" applyProtection="1">
      <protection locked="0"/>
    </xf>
    <xf numFmtId="43" fontId="16" fillId="2" borderId="0" xfId="1" applyFont="1" applyFill="1" applyProtection="1">
      <protection locked="0"/>
    </xf>
    <xf numFmtId="0" fontId="22"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1" fillId="0" borderId="0" xfId="0" applyFont="1" applyProtection="1">
      <protection locked="0"/>
    </xf>
    <xf numFmtId="166" fontId="1" fillId="0" borderId="0" xfId="3" applyNumberFormat="1" applyFont="1" applyProtection="1">
      <protection locked="0"/>
    </xf>
    <xf numFmtId="166" fontId="5" fillId="0" borderId="0" xfId="3" applyNumberFormat="1" applyFont="1" applyProtection="1">
      <protection locked="0"/>
    </xf>
    <xf numFmtId="166" fontId="3" fillId="0" borderId="0" xfId="3" applyNumberFormat="1" applyFont="1" applyProtection="1">
      <protection locked="0"/>
    </xf>
    <xf numFmtId="166" fontId="6" fillId="0" borderId="0" xfId="3" applyNumberFormat="1" applyFont="1" applyProtection="1">
      <protection locked="0"/>
    </xf>
    <xf numFmtId="0" fontId="21" fillId="0" borderId="0" xfId="0" applyFont="1" applyProtection="1">
      <protection locked="0"/>
    </xf>
    <xf numFmtId="0" fontId="24" fillId="0" borderId="0" xfId="0" applyFont="1" applyProtection="1">
      <protection locked="0"/>
    </xf>
    <xf numFmtId="0" fontId="0" fillId="75" borderId="0" xfId="0" applyFill="1" applyProtection="1">
      <protection locked="0"/>
    </xf>
    <xf numFmtId="44" fontId="0" fillId="2" borderId="0" xfId="0" applyNumberFormat="1" applyFill="1" applyProtection="1">
      <protection locked="0"/>
    </xf>
    <xf numFmtId="166" fontId="6" fillId="2" borderId="0" xfId="3" applyNumberFormat="1" applyFont="1" applyFill="1" applyProtection="1">
      <protection locked="0"/>
    </xf>
    <xf numFmtId="42" fontId="6" fillId="0" borderId="0" xfId="3388" applyNumberFormat="1" applyFont="1" applyProtection="1">
      <protection locked="0"/>
    </xf>
    <xf numFmtId="44" fontId="3" fillId="0" borderId="0" xfId="3388" applyNumberFormat="1" applyFont="1" applyProtection="1">
      <protection locked="0"/>
    </xf>
    <xf numFmtId="42" fontId="3" fillId="2" borderId="0" xfId="3" applyNumberFormat="1" applyFont="1" applyFill="1" applyProtection="1">
      <protection locked="0"/>
    </xf>
    <xf numFmtId="41" fontId="5" fillId="2" borderId="0" xfId="1" applyNumberFormat="1" applyFont="1" applyFill="1" applyProtection="1">
      <protection locked="0"/>
    </xf>
    <xf numFmtId="0" fontId="21" fillId="2" borderId="0" xfId="0" applyFont="1" applyFill="1" applyProtection="1">
      <protection locked="0"/>
    </xf>
    <xf numFmtId="0" fontId="1" fillId="2" borderId="0" xfId="0" applyFont="1" applyFill="1" applyProtection="1">
      <protection locked="0"/>
    </xf>
    <xf numFmtId="42" fontId="3" fillId="0" borderId="0" xfId="0" applyNumberFormat="1" applyFont="1" applyProtection="1">
      <protection locked="0"/>
    </xf>
    <xf numFmtId="165" fontId="261" fillId="0" borderId="0" xfId="1" applyNumberFormat="1" applyFont="1" applyProtection="1">
      <protection locked="0"/>
    </xf>
    <xf numFmtId="165" fontId="261" fillId="0" borderId="1" xfId="1" applyNumberFormat="1" applyFont="1" applyBorder="1" applyProtection="1">
      <protection locked="0"/>
    </xf>
    <xf numFmtId="165" fontId="260" fillId="0" borderId="0" xfId="1" applyNumberFormat="1" applyFont="1" applyProtection="1">
      <protection locked="0"/>
    </xf>
    <xf numFmtId="42" fontId="260" fillId="0" borderId="74" xfId="0" applyNumberFormat="1" applyFont="1" applyBorder="1" applyProtection="1">
      <protection locked="0"/>
    </xf>
    <xf numFmtId="165" fontId="1" fillId="0" borderId="0" xfId="1" applyNumberFormat="1" applyFont="1" applyProtection="1">
      <protection locked="0"/>
    </xf>
    <xf numFmtId="165" fontId="1" fillId="75" borderId="1" xfId="1" applyNumberFormat="1" applyFont="1" applyFill="1" applyBorder="1" applyAlignment="1" applyProtection="1">
      <alignment horizontal="center"/>
      <protection locked="0"/>
    </xf>
    <xf numFmtId="165" fontId="1" fillId="75" borderId="0" xfId="1" applyNumberFormat="1" applyFont="1" applyFill="1" applyProtection="1">
      <protection locked="0"/>
    </xf>
    <xf numFmtId="165" fontId="1" fillId="0" borderId="74" xfId="1" applyNumberFormat="1" applyFont="1" applyBorder="1" applyAlignment="1" applyProtection="1">
      <alignment horizontal="center"/>
      <protection locked="0"/>
    </xf>
    <xf numFmtId="9" fontId="1" fillId="0" borderId="0" xfId="3" applyFont="1" applyProtection="1">
      <protection locked="0"/>
    </xf>
    <xf numFmtId="164" fontId="1" fillId="0" borderId="74" xfId="2" applyNumberFormat="1" applyFont="1" applyBorder="1" applyAlignment="1" applyProtection="1">
      <alignment horizontal="center"/>
      <protection locked="0"/>
    </xf>
    <xf numFmtId="165" fontId="1" fillId="0" borderId="0" xfId="5" applyNumberFormat="1" applyFont="1" applyProtection="1">
      <protection locked="0"/>
    </xf>
    <xf numFmtId="0" fontId="1" fillId="75" borderId="0" xfId="5" applyFont="1" applyFill="1" applyProtection="1">
      <protection locked="0"/>
    </xf>
    <xf numFmtId="0" fontId="1" fillId="0" borderId="0" xfId="5" applyFont="1" applyProtection="1">
      <protection locked="0"/>
    </xf>
    <xf numFmtId="164" fontId="1" fillId="75" borderId="0" xfId="2" applyNumberFormat="1" applyFont="1" applyFill="1" applyProtection="1">
      <protection locked="0"/>
    </xf>
    <xf numFmtId="165" fontId="1" fillId="75" borderId="1" xfId="1" applyNumberFormat="1" applyFont="1" applyFill="1" applyBorder="1" applyProtection="1">
      <protection locked="0"/>
    </xf>
    <xf numFmtId="165" fontId="1" fillId="0" borderId="1" xfId="1" applyNumberFormat="1" applyFont="1" applyBorder="1" applyProtection="1">
      <protection locked="0"/>
    </xf>
    <xf numFmtId="165" fontId="1" fillId="0" borderId="74" xfId="1" quotePrefix="1" applyNumberFormat="1" applyFont="1" applyBorder="1" applyAlignment="1" applyProtection="1">
      <alignment horizontal="center"/>
      <protection locked="0"/>
    </xf>
    <xf numFmtId="165" fontId="1" fillId="0" borderId="0" xfId="1" applyNumberFormat="1" applyFont="1" applyAlignment="1" applyProtection="1">
      <alignment horizontal="center"/>
      <protection locked="0"/>
    </xf>
    <xf numFmtId="165" fontId="1" fillId="75" borderId="74" xfId="1" applyNumberFormat="1" applyFont="1" applyFill="1" applyBorder="1" applyAlignment="1" applyProtection="1">
      <alignment horizontal="center"/>
      <protection locked="0"/>
    </xf>
    <xf numFmtId="164" fontId="1" fillId="0" borderId="0" xfId="2" applyNumberFormat="1" applyFont="1" applyAlignment="1" applyProtection="1">
      <alignment horizontal="center"/>
      <protection locked="0"/>
    </xf>
    <xf numFmtId="165" fontId="1" fillId="0" borderId="1" xfId="1" applyNumberFormat="1" applyFont="1" applyBorder="1" applyAlignment="1" applyProtection="1">
      <alignment horizontal="center"/>
      <protection locked="0"/>
    </xf>
    <xf numFmtId="165" fontId="1" fillId="75" borderId="0" xfId="1" applyNumberFormat="1" applyFont="1" applyFill="1" applyAlignment="1" applyProtection="1">
      <alignment horizontal="center"/>
      <protection locked="0"/>
    </xf>
    <xf numFmtId="164" fontId="261" fillId="75" borderId="0" xfId="2" applyNumberFormat="1" applyFont="1" applyFill="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1" xfId="1" applyNumberFormat="1" applyFont="1" applyFill="1" applyBorder="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166" fontId="260" fillId="75" borderId="0" xfId="3" applyNumberFormat="1" applyFont="1" applyFill="1" applyAlignment="1" applyProtection="1">
      <alignment horizontal="right" wrapText="1"/>
      <protection locked="0"/>
    </xf>
    <xf numFmtId="165" fontId="3" fillId="0" borderId="0" xfId="1" applyNumberFormat="1" applyFont="1" applyProtection="1">
      <protection locked="0"/>
    </xf>
    <xf numFmtId="164" fontId="3" fillId="0" borderId="74" xfId="2" applyNumberFormat="1" applyFont="1" applyBorder="1" applyProtection="1">
      <protection locked="0"/>
    </xf>
    <xf numFmtId="165" fontId="3" fillId="0" borderId="3" xfId="1" applyNumberFormat="1" applyFont="1" applyBorder="1" applyProtection="1">
      <protection locked="0"/>
    </xf>
    <xf numFmtId="164" fontId="261" fillId="0" borderId="0" xfId="2" applyNumberFormat="1" applyFont="1" applyAlignment="1" applyProtection="1">
      <alignment horizontal="right"/>
      <protection locked="0"/>
    </xf>
    <xf numFmtId="0" fontId="261" fillId="75" borderId="0" xfId="0" applyFont="1" applyFill="1" applyProtection="1">
      <protection locked="0"/>
    </xf>
    <xf numFmtId="164" fontId="261" fillId="75" borderId="0" xfId="2" applyNumberFormat="1" applyFont="1" applyFill="1" applyAlignment="1" applyProtection="1">
      <alignment horizontal="right"/>
      <protection locked="0"/>
    </xf>
    <xf numFmtId="165" fontId="261" fillId="75" borderId="0" xfId="1" applyNumberFormat="1" applyFont="1" applyFill="1" applyProtection="1">
      <protection locked="0"/>
    </xf>
    <xf numFmtId="164" fontId="1" fillId="75" borderId="0" xfId="8" applyNumberFormat="1" applyFont="1" applyFill="1" applyAlignment="1" applyProtection="1">
      <alignment horizontal="center"/>
      <protection locked="0"/>
    </xf>
    <xf numFmtId="44" fontId="1" fillId="0" borderId="0" xfId="2" applyFont="1" applyProtection="1">
      <protection locked="0"/>
    </xf>
    <xf numFmtId="44" fontId="1" fillId="0" borderId="15" xfId="2" applyFont="1" applyBorder="1" applyAlignment="1" applyProtection="1">
      <alignment horizontal="right"/>
      <protection locked="0"/>
    </xf>
    <xf numFmtId="1" fontId="262" fillId="75" borderId="0" xfId="8" applyNumberFormat="1" applyFont="1" applyFill="1" applyAlignment="1" applyProtection="1">
      <alignment horizontal="center"/>
      <protection locked="0"/>
    </xf>
    <xf numFmtId="165" fontId="1" fillId="75" borderId="0" xfId="6" applyNumberFormat="1" applyFont="1" applyFill="1" applyAlignment="1" applyProtection="1">
      <alignment horizontal="right"/>
      <protection locked="0"/>
    </xf>
    <xf numFmtId="165" fontId="1" fillId="0" borderId="0" xfId="6" quotePrefix="1" applyNumberFormat="1" applyFont="1" applyAlignment="1" applyProtection="1">
      <alignment horizontal="right"/>
      <protection locked="0"/>
    </xf>
    <xf numFmtId="43" fontId="1" fillId="0" borderId="0" xfId="6" quotePrefix="1" applyFont="1" applyAlignment="1" applyProtection="1">
      <alignment horizontal="right"/>
      <protection locked="0"/>
    </xf>
    <xf numFmtId="43" fontId="1" fillId="0" borderId="15" xfId="6" quotePrefix="1" applyFont="1" applyBorder="1" applyAlignment="1" applyProtection="1">
      <alignment horizontal="right"/>
      <protection locked="0"/>
    </xf>
    <xf numFmtId="164" fontId="262" fillId="75" borderId="0" xfId="10" applyNumberFormat="1" applyFont="1" applyFill="1" applyAlignment="1" applyProtection="1">
      <alignment horizontal="center"/>
      <protection locked="0"/>
    </xf>
    <xf numFmtId="164" fontId="1" fillId="75" borderId="74" xfId="2" applyNumberFormat="1" applyFont="1" applyFill="1" applyBorder="1" applyProtection="1">
      <protection locked="0"/>
    </xf>
    <xf numFmtId="44" fontId="1" fillId="0" borderId="74" xfId="2" applyFont="1" applyBorder="1" applyProtection="1">
      <protection locked="0"/>
    </xf>
    <xf numFmtId="44" fontId="1" fillId="0" borderId="16" xfId="2" applyFont="1" applyBorder="1" applyProtection="1">
      <protection locked="0"/>
    </xf>
    <xf numFmtId="44" fontId="1" fillId="0" borderId="0" xfId="2" quotePrefix="1" applyFont="1" applyAlignment="1" applyProtection="1">
      <alignment horizontal="right"/>
      <protection locked="0"/>
    </xf>
    <xf numFmtId="44" fontId="1" fillId="75" borderId="0" xfId="2" applyFont="1" applyFill="1" applyProtection="1">
      <protection locked="0"/>
    </xf>
    <xf numFmtId="44" fontId="1" fillId="75" borderId="15" xfId="2" applyFont="1" applyFill="1" applyBorder="1" applyProtection="1">
      <protection locked="0"/>
    </xf>
    <xf numFmtId="164" fontId="1" fillId="75" borderId="15" xfId="2" applyNumberFormat="1" applyFont="1" applyFill="1" applyBorder="1" applyProtection="1">
      <protection locked="0"/>
    </xf>
    <xf numFmtId="167" fontId="1" fillId="75" borderId="0" xfId="6" quotePrefix="1" applyNumberFormat="1" applyFont="1" applyFill="1" applyProtection="1">
      <protection locked="0"/>
    </xf>
    <xf numFmtId="167" fontId="1" fillId="0" borderId="0" xfId="6" quotePrefix="1" applyNumberFormat="1" applyFont="1" applyAlignment="1" applyProtection="1">
      <alignment horizontal="right"/>
      <protection locked="0"/>
    </xf>
    <xf numFmtId="167" fontId="1" fillId="75" borderId="0" xfId="6" quotePrefix="1" applyNumberFormat="1" applyFont="1" applyFill="1" applyAlignment="1" applyProtection="1">
      <alignment horizontal="right"/>
      <protection locked="0"/>
    </xf>
    <xf numFmtId="165" fontId="1" fillId="75" borderId="0" xfId="6" quotePrefix="1" applyNumberFormat="1" applyFont="1" applyFill="1" applyAlignment="1" applyProtection="1">
      <alignment horizontal="right"/>
      <protection locked="0"/>
    </xf>
    <xf numFmtId="165" fontId="1" fillId="75" borderId="15" xfId="6" applyNumberFormat="1" applyFont="1" applyFill="1" applyBorder="1" applyProtection="1">
      <protection locked="0"/>
    </xf>
    <xf numFmtId="1" fontId="1" fillId="75" borderId="0" xfId="10" applyNumberFormat="1" applyFont="1" applyFill="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2" xfId="10" applyNumberFormat="1" applyFont="1" applyFill="1" applyBorder="1" applyProtection="1">
      <protection locked="0"/>
    </xf>
    <xf numFmtId="164" fontId="1" fillId="75" borderId="18" xfId="10" applyNumberFormat="1" applyFont="1" applyFill="1" applyBorder="1" applyProtection="1">
      <protection locked="0"/>
    </xf>
    <xf numFmtId="0" fontId="3" fillId="2" borderId="0" xfId="0" applyFont="1" applyFill="1" applyAlignment="1" applyProtection="1">
      <alignment horizontal="left"/>
      <protection locked="0"/>
    </xf>
    <xf numFmtId="42" fontId="3" fillId="2" borderId="0" xfId="0" applyNumberFormat="1" applyFont="1" applyFill="1" applyProtection="1">
      <protection locked="0"/>
    </xf>
    <xf numFmtId="42" fontId="0" fillId="2" borderId="0" xfId="0" applyNumberFormat="1" applyFill="1" applyProtection="1">
      <protection locked="0"/>
    </xf>
    <xf numFmtId="0" fontId="1" fillId="2" borderId="0" xfId="0" applyFont="1" applyFill="1" applyAlignment="1" applyProtection="1">
      <alignment horizontal="left"/>
      <protection locked="0"/>
    </xf>
    <xf numFmtId="41" fontId="0" fillId="2" borderId="0" xfId="0" applyNumberFormat="1" applyFill="1" applyProtection="1">
      <protection locked="0"/>
    </xf>
    <xf numFmtId="41" fontId="1" fillId="2" borderId="0" xfId="0" applyNumberFormat="1" applyFont="1" applyFill="1" applyProtection="1">
      <protection locked="0"/>
    </xf>
    <xf numFmtId="0" fontId="3" fillId="2" borderId="0" xfId="0" applyFont="1" applyFill="1" applyAlignment="1" applyProtection="1">
      <alignment vertical="top"/>
      <protection locked="0"/>
    </xf>
    <xf numFmtId="41" fontId="3" fillId="3" borderId="0" xfId="0" applyNumberFormat="1" applyFont="1" applyFill="1" applyAlignment="1" applyProtection="1">
      <alignment horizontal="left"/>
      <protection locked="0"/>
    </xf>
    <xf numFmtId="41" fontId="3" fillId="3" borderId="0" xfId="0" applyNumberFormat="1" applyFont="1" applyFill="1" applyProtection="1">
      <protection locked="0"/>
    </xf>
    <xf numFmtId="0" fontId="1" fillId="0" borderId="0" xfId="0" applyFont="1" applyAlignment="1" applyProtection="1">
      <alignment horizontal="left"/>
      <protection locked="0"/>
    </xf>
    <xf numFmtId="41" fontId="1" fillId="0" borderId="0" xfId="0" applyNumberFormat="1" applyFont="1" applyProtection="1">
      <protection locked="0"/>
    </xf>
    <xf numFmtId="0" fontId="1" fillId="2" borderId="0" xfId="0" applyFont="1" applyFill="1" applyAlignment="1" applyProtection="1">
      <alignment vertical="top"/>
      <protection locked="0"/>
    </xf>
    <xf numFmtId="41" fontId="1" fillId="3" borderId="0" xfId="0" applyNumberFormat="1" applyFont="1" applyFill="1" applyAlignment="1" applyProtection="1">
      <alignment horizontal="left"/>
      <protection locked="0"/>
    </xf>
    <xf numFmtId="41" fontId="1" fillId="3" borderId="0" xfId="0" applyNumberFormat="1" applyFont="1" applyFill="1" applyProtection="1">
      <protection locked="0"/>
    </xf>
    <xf numFmtId="42" fontId="3" fillId="3" borderId="0" xfId="0" applyNumberFormat="1" applyFont="1" applyFill="1" applyProtection="1">
      <protection locked="0"/>
    </xf>
    <xf numFmtId="0" fontId="3" fillId="2" borderId="0" xfId="0" applyFont="1" applyFill="1" applyProtection="1">
      <protection locked="0"/>
    </xf>
    <xf numFmtId="164" fontId="3" fillId="0" borderId="0" xfId="2" applyNumberFormat="1" applyFont="1" applyProtection="1">
      <protection locked="0"/>
    </xf>
    <xf numFmtId="10" fontId="0" fillId="2" borderId="0" xfId="0" applyNumberFormat="1" applyFill="1" applyProtection="1">
      <protection locked="0"/>
    </xf>
    <xf numFmtId="165" fontId="0" fillId="2" borderId="0" xfId="0" applyNumberFormat="1" applyFill="1" applyProtection="1">
      <protection locked="0"/>
    </xf>
    <xf numFmtId="165" fontId="22" fillId="0" borderId="0" xfId="0" applyNumberFormat="1" applyFont="1" applyProtection="1">
      <protection locked="0"/>
    </xf>
    <xf numFmtId="166" fontId="0" fillId="2" borderId="0" xfId="0" applyNumberFormat="1" applyFill="1" applyProtection="1">
      <protection locked="0"/>
    </xf>
    <xf numFmtId="0" fontId="273" fillId="2" borderId="0" xfId="0" applyFont="1" applyFill="1" applyProtection="1">
      <protection locked="0"/>
    </xf>
    <xf numFmtId="0" fontId="2" fillId="2" borderId="0" xfId="0" applyFont="1" applyFill="1" applyAlignment="1" applyProtection="1">
      <alignment vertical="top"/>
      <protection locked="0"/>
    </xf>
    <xf numFmtId="0" fontId="3" fillId="2" borderId="0" xfId="0" applyFont="1" applyFill="1" applyAlignment="1" applyProtection="1">
      <alignment horizontal="center" vertical="top"/>
      <protection locked="0"/>
    </xf>
    <xf numFmtId="0" fontId="3" fillId="2" borderId="0" xfId="0" quotePrefix="1" applyFont="1" applyFill="1" applyAlignment="1" applyProtection="1">
      <alignment horizontal="center" vertical="top"/>
      <protection locked="0"/>
    </xf>
    <xf numFmtId="0" fontId="3"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left" indent="1"/>
      <protection locked="0"/>
    </xf>
    <xf numFmtId="41" fontId="1" fillId="75" borderId="0" xfId="0" applyNumberFormat="1" applyFont="1" applyFill="1" applyAlignment="1" applyProtection="1">
      <alignment horizontal="left"/>
      <protection locked="0"/>
    </xf>
    <xf numFmtId="41" fontId="1" fillId="75" borderId="0" xfId="0" applyNumberFormat="1" applyFont="1" applyFill="1" applyProtection="1">
      <protection locked="0"/>
    </xf>
    <xf numFmtId="0" fontId="3" fillId="75" borderId="0" xfId="0" applyFont="1" applyFill="1" applyAlignment="1" applyProtection="1">
      <alignment vertical="top"/>
      <protection locked="0"/>
    </xf>
    <xf numFmtId="42" fontId="3" fillId="75" borderId="0" xfId="0" applyNumberFormat="1" applyFont="1" applyFill="1" applyProtection="1">
      <protection locked="0"/>
    </xf>
    <xf numFmtId="0" fontId="3" fillId="2" borderId="0" xfId="3388" applyFont="1" applyFill="1" applyProtection="1">
      <protection locked="0"/>
    </xf>
    <xf numFmtId="0" fontId="282" fillId="0" borderId="0" xfId="0" applyFont="1" applyProtection="1">
      <protection locked="0"/>
    </xf>
    <xf numFmtId="0" fontId="284" fillId="0" borderId="0" xfId="0" applyFont="1" applyAlignment="1" applyProtection="1">
      <alignment horizontal="left"/>
      <protection locked="0"/>
    </xf>
    <xf numFmtId="42" fontId="284" fillId="0" borderId="0" xfId="0" applyNumberFormat="1" applyFont="1" applyProtection="1">
      <protection locked="0"/>
    </xf>
    <xf numFmtId="2" fontId="284" fillId="0" borderId="0" xfId="3" applyNumberFormat="1" applyFont="1" applyProtection="1">
      <protection locked="0"/>
    </xf>
    <xf numFmtId="0" fontId="283" fillId="0" borderId="0" xfId="0" applyFont="1" applyProtection="1">
      <protection locked="0"/>
    </xf>
    <xf numFmtId="0" fontId="282" fillId="0" borderId="0" xfId="0" applyFont="1" applyAlignment="1" applyProtection="1">
      <alignment horizontal="left" indent="1"/>
      <protection locked="0"/>
    </xf>
    <xf numFmtId="41" fontId="282" fillId="0" borderId="0" xfId="0" applyNumberFormat="1" applyFont="1" applyProtection="1">
      <protection locked="0"/>
    </xf>
    <xf numFmtId="0" fontId="284" fillId="0" borderId="0" xfId="0" applyFont="1" applyAlignment="1" applyProtection="1">
      <alignment vertical="top"/>
      <protection locked="0"/>
    </xf>
    <xf numFmtId="41" fontId="284" fillId="0" borderId="0" xfId="0" applyNumberFormat="1" applyFont="1" applyAlignment="1" applyProtection="1">
      <alignment horizontal="left"/>
      <protection locked="0"/>
    </xf>
    <xf numFmtId="41" fontId="284" fillId="0" borderId="0" xfId="0" applyNumberFormat="1" applyFont="1" applyProtection="1">
      <protection locked="0"/>
    </xf>
    <xf numFmtId="0" fontId="282" fillId="0" borderId="0" xfId="0" applyFont="1" applyAlignment="1" applyProtection="1">
      <alignment horizontal="left"/>
      <protection locked="0"/>
    </xf>
    <xf numFmtId="0" fontId="282" fillId="0" borderId="0" xfId="0" applyFont="1" applyAlignment="1" applyProtection="1">
      <alignment vertical="top"/>
      <protection locked="0"/>
    </xf>
    <xf numFmtId="41" fontId="282" fillId="0" borderId="0" xfId="0" applyNumberFormat="1" applyFont="1" applyAlignment="1" applyProtection="1">
      <alignment horizontal="left"/>
      <protection locked="0"/>
    </xf>
    <xf numFmtId="0" fontId="284" fillId="0" borderId="0" xfId="3388" applyFont="1" applyProtection="1">
      <protection locked="0"/>
    </xf>
    <xf numFmtId="0" fontId="284" fillId="0" borderId="0" xfId="0" applyFont="1" applyProtection="1">
      <protection locked="0"/>
    </xf>
    <xf numFmtId="0" fontId="285" fillId="0" borderId="0" xfId="0" applyFont="1" applyProtection="1">
      <protection locked="0"/>
    </xf>
    <xf numFmtId="42" fontId="21" fillId="2" borderId="0" xfId="0" applyNumberFormat="1" applyFont="1" applyFill="1" applyProtection="1">
      <protection locked="0"/>
    </xf>
    <xf numFmtId="166" fontId="21" fillId="2" borderId="0" xfId="0" applyNumberFormat="1" applyFont="1" applyFill="1" applyProtection="1">
      <protection locked="0"/>
    </xf>
    <xf numFmtId="41" fontId="21" fillId="2" borderId="0" xfId="0" applyNumberFormat="1" applyFont="1" applyFill="1" applyProtection="1">
      <protection locked="0"/>
    </xf>
    <xf numFmtId="164" fontId="21" fillId="2" borderId="0" xfId="0" applyNumberFormat="1" applyFont="1" applyFill="1" applyProtection="1">
      <protection locked="0"/>
    </xf>
    <xf numFmtId="44" fontId="21" fillId="2" borderId="0" xfId="0" applyNumberFormat="1" applyFont="1" applyFill="1" applyProtection="1">
      <protection locked="0"/>
    </xf>
    <xf numFmtId="0" fontId="261" fillId="2" borderId="0" xfId="0" applyFont="1" applyFill="1" applyProtection="1">
      <protection locked="0"/>
    </xf>
    <xf numFmtId="165" fontId="261" fillId="2" borderId="0" xfId="1" applyNumberFormat="1" applyFont="1" applyFill="1" applyProtection="1">
      <protection locked="0"/>
    </xf>
    <xf numFmtId="165" fontId="261" fillId="0" borderId="0" xfId="0" applyNumberFormat="1" applyFont="1" applyProtection="1">
      <protection locked="0"/>
    </xf>
    <xf numFmtId="165" fontId="261" fillId="2" borderId="0" xfId="0" applyNumberFormat="1" applyFont="1" applyFill="1" applyProtection="1">
      <protection locked="0"/>
    </xf>
    <xf numFmtId="42" fontId="260" fillId="0" borderId="0" xfId="4372" applyNumberFormat="1" applyFont="1" applyProtection="1">
      <protection locked="0"/>
    </xf>
    <xf numFmtId="42" fontId="261" fillId="2" borderId="0" xfId="0" applyNumberFormat="1" applyFont="1" applyFill="1" applyProtection="1">
      <protection locked="0"/>
    </xf>
    <xf numFmtId="42" fontId="261" fillId="2" borderId="0" xfId="1" applyNumberFormat="1" applyFont="1" applyFill="1" applyProtection="1">
      <protection locked="0"/>
    </xf>
    <xf numFmtId="164" fontId="1" fillId="0" borderId="0" xfId="5" applyNumberFormat="1" applyFont="1" applyProtection="1">
      <protection locked="0"/>
    </xf>
    <xf numFmtId="164" fontId="1" fillId="0" borderId="0" xfId="1" applyNumberFormat="1" applyFont="1" applyProtection="1">
      <protection locked="0"/>
    </xf>
    <xf numFmtId="166" fontId="1" fillId="0" borderId="0" xfId="5" applyNumberFormat="1" applyFont="1" applyProtection="1">
      <protection locked="0"/>
    </xf>
    <xf numFmtId="43" fontId="1" fillId="0" borderId="0" xfId="1" applyFont="1" applyProtection="1">
      <protection locked="0"/>
    </xf>
    <xf numFmtId="0" fontId="3" fillId="75" borderId="0" xfId="5" applyFont="1" applyFill="1" applyProtection="1">
      <protection locked="0"/>
    </xf>
    <xf numFmtId="164" fontId="1" fillId="75" borderId="0" xfId="5" applyNumberFormat="1" applyFont="1" applyFill="1" applyProtection="1">
      <protection locked="0"/>
    </xf>
    <xf numFmtId="165" fontId="1" fillId="75" borderId="0" xfId="5" applyNumberFormat="1" applyFont="1" applyFill="1" applyProtection="1">
      <protection locked="0"/>
    </xf>
    <xf numFmtId="0" fontId="4" fillId="75" borderId="0" xfId="5" applyFont="1" applyFill="1" applyProtection="1">
      <protection locked="0"/>
    </xf>
    <xf numFmtId="0" fontId="262" fillId="75" borderId="0" xfId="5" applyFont="1" applyFill="1" applyAlignment="1" applyProtection="1">
      <alignment vertical="top"/>
      <protection locked="0"/>
    </xf>
    <xf numFmtId="0" fontId="262" fillId="75" borderId="0" xfId="5" applyFont="1" applyFill="1" applyProtection="1">
      <protection locked="0"/>
    </xf>
    <xf numFmtId="0" fontId="1" fillId="75" borderId="0" xfId="0" applyFont="1" applyFill="1" applyProtection="1">
      <protection locked="0"/>
    </xf>
    <xf numFmtId="164" fontId="261" fillId="75" borderId="0" xfId="0" applyNumberFormat="1" applyFont="1" applyFill="1" applyProtection="1">
      <protection locked="0"/>
    </xf>
    <xf numFmtId="165" fontId="261" fillId="75" borderId="0" xfId="0" applyNumberFormat="1" applyFont="1" applyFill="1" applyProtection="1">
      <protection locked="0"/>
    </xf>
    <xf numFmtId="166" fontId="261" fillId="75" borderId="0" xfId="0" applyNumberFormat="1" applyFont="1" applyFill="1" applyProtection="1">
      <protection locked="0"/>
    </xf>
    <xf numFmtId="43" fontId="22" fillId="0" borderId="0" xfId="0" applyNumberFormat="1" applyFont="1" applyProtection="1">
      <protection locked="0"/>
    </xf>
    <xf numFmtId="164" fontId="22" fillId="0" borderId="0" xfId="0" applyNumberFormat="1" applyFont="1" applyProtection="1">
      <protection locked="0"/>
    </xf>
    <xf numFmtId="165" fontId="1" fillId="75" borderId="1" xfId="1" applyNumberFormat="1" applyFont="1" applyFill="1" applyBorder="1" applyAlignment="1">
      <alignment horizontal="center"/>
    </xf>
    <xf numFmtId="165" fontId="1" fillId="0" borderId="74" xfId="1" applyNumberFormat="1" applyFont="1" applyBorder="1" applyAlignment="1">
      <alignment horizontal="center"/>
    </xf>
    <xf numFmtId="9" fontId="1" fillId="0" borderId="0" xfId="3" applyFont="1"/>
    <xf numFmtId="164" fontId="1" fillId="0" borderId="74" xfId="2" applyNumberFormat="1" applyFont="1" applyBorder="1" applyAlignment="1">
      <alignment horizontal="center"/>
    </xf>
    <xf numFmtId="165" fontId="1" fillId="0" borderId="0" xfId="5" applyNumberFormat="1" applyFont="1"/>
    <xf numFmtId="0" fontId="1" fillId="75" borderId="0" xfId="5" applyFont="1" applyFill="1" applyAlignment="1">
      <alignment horizontal="left"/>
    </xf>
    <xf numFmtId="0" fontId="3" fillId="75" borderId="0" xfId="5" applyFont="1" applyFill="1" applyAlignment="1">
      <alignment horizontal="left" indent="4"/>
    </xf>
    <xf numFmtId="0" fontId="1" fillId="75" borderId="0" xfId="5" applyFont="1" applyFill="1" applyAlignment="1">
      <alignment horizontal="left" indent="4"/>
    </xf>
    <xf numFmtId="0" fontId="3" fillId="2" borderId="0" xfId="0" applyFont="1" applyFill="1" applyAlignment="1">
      <alignment horizontal="left"/>
    </xf>
    <xf numFmtId="0" fontId="1" fillId="2" borderId="0" xfId="0" applyFont="1" applyFill="1" applyAlignment="1">
      <alignment horizontal="left" indent="1"/>
    </xf>
    <xf numFmtId="41" fontId="3" fillId="3" borderId="0" xfId="0" applyNumberFormat="1" applyFont="1" applyFill="1" applyAlignment="1">
      <alignment horizontal="left"/>
    </xf>
    <xf numFmtId="41" fontId="1" fillId="0" borderId="0" xfId="0" applyNumberFormat="1" applyFont="1"/>
    <xf numFmtId="41" fontId="1" fillId="3" borderId="0" xfId="0" applyNumberFormat="1" applyFont="1" applyFill="1" applyAlignment="1">
      <alignment horizontal="left"/>
    </xf>
    <xf numFmtId="0" fontId="1" fillId="2" borderId="0" xfId="0" applyFont="1" applyFill="1" applyAlignment="1">
      <alignment horizontal="left"/>
    </xf>
    <xf numFmtId="165" fontId="3" fillId="0" borderId="0" xfId="1" applyNumberFormat="1" applyFont="1"/>
    <xf numFmtId="10" fontId="6" fillId="0" borderId="0" xfId="3" applyNumberFormat="1" applyFont="1"/>
    <xf numFmtId="0" fontId="264" fillId="0" borderId="0" xfId="0" applyFont="1"/>
    <xf numFmtId="44" fontId="270" fillId="0" borderId="0" xfId="0" applyNumberFormat="1" applyFont="1"/>
    <xf numFmtId="165" fontId="16" fillId="0" borderId="0" xfId="1" applyNumberFormat="1" applyFont="1"/>
    <xf numFmtId="165" fontId="16" fillId="2" borderId="0" xfId="1" applyNumberFormat="1" applyFont="1" applyFill="1"/>
    <xf numFmtId="43" fontId="16" fillId="2" borderId="0" xfId="1" applyFont="1" applyFill="1"/>
    <xf numFmtId="166" fontId="6" fillId="0" borderId="0" xfId="3" applyNumberFormat="1" applyFont="1"/>
    <xf numFmtId="0" fontId="273" fillId="2" borderId="0" xfId="0" applyFont="1" applyFill="1"/>
    <xf numFmtId="0" fontId="3" fillId="2" borderId="0" xfId="0" applyFont="1" applyFill="1" applyAlignment="1">
      <alignment horizontal="center" vertical="top"/>
    </xf>
    <xf numFmtId="0" fontId="21" fillId="0" borderId="0" xfId="0" applyFont="1"/>
    <xf numFmtId="0" fontId="3" fillId="2" borderId="0" xfId="0" quotePrefix="1" applyFont="1" applyFill="1" applyAlignment="1">
      <alignment horizontal="center" vertical="top"/>
    </xf>
    <xf numFmtId="0" fontId="24" fillId="0" borderId="0" xfId="0" applyFont="1"/>
    <xf numFmtId="0" fontId="3" fillId="0" borderId="0" xfId="0" applyFont="1" applyAlignment="1">
      <alignment horizontal="left"/>
    </xf>
    <xf numFmtId="0" fontId="1" fillId="0" borderId="0" xfId="0" applyFont="1" applyAlignment="1">
      <alignment horizontal="left" indent="1"/>
    </xf>
    <xf numFmtId="41" fontId="1" fillId="75" borderId="0" xfId="0" applyNumberFormat="1" applyFont="1" applyFill="1" applyAlignment="1">
      <alignment horizontal="left"/>
    </xf>
    <xf numFmtId="0" fontId="3" fillId="75" borderId="0" xfId="0" applyFont="1" applyFill="1" applyAlignment="1">
      <alignment vertical="top"/>
    </xf>
    <xf numFmtId="0" fontId="3" fillId="2" borderId="0" xfId="3388" applyFont="1" applyFill="1"/>
    <xf numFmtId="44" fontId="3" fillId="0" borderId="0" xfId="3388" applyNumberFormat="1" applyFont="1"/>
    <xf numFmtId="0" fontId="2" fillId="0" borderId="0" xfId="0" applyFont="1" applyAlignment="1">
      <alignment vertical="top"/>
    </xf>
    <xf numFmtId="0" fontId="3" fillId="0" borderId="0" xfId="0" quotePrefix="1" applyFont="1" applyAlignment="1">
      <alignment horizontal="center" vertical="top"/>
    </xf>
    <xf numFmtId="0" fontId="1" fillId="0" borderId="0" xfId="0" applyFont="1" applyAlignment="1">
      <alignment vertical="top"/>
    </xf>
    <xf numFmtId="0" fontId="3" fillId="0" borderId="0" xfId="0" applyFont="1" applyAlignment="1">
      <alignment vertical="top"/>
    </xf>
    <xf numFmtId="41" fontId="3" fillId="0" borderId="0" xfId="0" applyNumberFormat="1" applyFont="1" applyAlignment="1">
      <alignment horizontal="left"/>
    </xf>
    <xf numFmtId="41" fontId="3" fillId="0" borderId="0" xfId="0" applyNumberFormat="1" applyFont="1"/>
    <xf numFmtId="0" fontId="3" fillId="75" borderId="0" xfId="3388" applyFont="1" applyFill="1"/>
    <xf numFmtId="165" fontId="1" fillId="0" borderId="1" xfId="1" applyNumberFormat="1" applyFont="1" applyBorder="1"/>
    <xf numFmtId="165" fontId="1" fillId="0" borderId="74" xfId="1" quotePrefix="1" applyNumberFormat="1" applyFont="1" applyBorder="1" applyAlignment="1">
      <alignment horizontal="center"/>
    </xf>
    <xf numFmtId="165" fontId="1" fillId="75" borderId="74" xfId="1" applyNumberFormat="1" applyFont="1" applyFill="1" applyBorder="1" applyAlignment="1">
      <alignment horizontal="center"/>
    </xf>
    <xf numFmtId="164" fontId="1" fillId="0" borderId="0" xfId="2" applyNumberFormat="1" applyFont="1" applyAlignment="1">
      <alignment horizontal="center"/>
    </xf>
    <xf numFmtId="165" fontId="1" fillId="0" borderId="1" xfId="1" applyNumberFormat="1" applyFont="1" applyBorder="1" applyAlignment="1">
      <alignment horizontal="center"/>
    </xf>
    <xf numFmtId="0" fontId="3" fillId="75" borderId="0" xfId="0" applyFont="1" applyFill="1" applyAlignment="1">
      <alignment horizontal="left"/>
    </xf>
    <xf numFmtId="0" fontId="1" fillId="75" borderId="0" xfId="0" applyFont="1" applyFill="1" applyAlignment="1">
      <alignment horizontal="left"/>
    </xf>
    <xf numFmtId="164" fontId="261" fillId="75" borderId="0" xfId="2" applyNumberFormat="1" applyFont="1" applyFill="1" applyAlignment="1">
      <alignment horizontal="right" wrapText="1"/>
    </xf>
    <xf numFmtId="165" fontId="261" fillId="75" borderId="1" xfId="1" applyNumberFormat="1" applyFont="1" applyFill="1" applyBorder="1" applyAlignment="1">
      <alignment horizontal="right" wrapText="1"/>
    </xf>
    <xf numFmtId="165" fontId="261" fillId="75" borderId="74" xfId="1" applyNumberFormat="1" applyFont="1" applyFill="1" applyBorder="1" applyAlignment="1">
      <alignment horizontal="right" wrapText="1"/>
    </xf>
    <xf numFmtId="166" fontId="260" fillId="75" borderId="0" xfId="3" applyNumberFormat="1" applyFont="1" applyFill="1" applyAlignment="1">
      <alignment horizontal="right" wrapText="1"/>
    </xf>
    <xf numFmtId="0" fontId="7" fillId="0" borderId="0" xfId="0" applyFont="1"/>
    <xf numFmtId="164" fontId="3" fillId="0" borderId="74" xfId="2" applyNumberFormat="1" applyFont="1" applyBorder="1"/>
    <xf numFmtId="165" fontId="3" fillId="0" borderId="3" xfId="1" applyNumberFormat="1" applyFont="1" applyBorder="1"/>
    <xf numFmtId="164" fontId="260" fillId="0" borderId="0" xfId="2" applyNumberFormat="1" applyFont="1" applyProtection="1">
      <protection locked="0"/>
    </xf>
    <xf numFmtId="42" fontId="261" fillId="0" borderId="0" xfId="0" applyNumberFormat="1" applyFont="1" applyProtection="1">
      <protection locked="0"/>
    </xf>
    <xf numFmtId="44" fontId="260" fillId="0" borderId="0" xfId="2" applyFont="1" applyProtection="1">
      <protection locked="0"/>
    </xf>
    <xf numFmtId="43" fontId="261" fillId="0" borderId="0" xfId="1" applyFont="1" applyProtection="1">
      <protection locked="0"/>
    </xf>
    <xf numFmtId="44" fontId="260" fillId="0" borderId="74" xfId="2" applyFont="1" applyBorder="1" applyProtection="1">
      <protection locked="0"/>
    </xf>
    <xf numFmtId="42" fontId="285" fillId="0" borderId="0" xfId="0"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260" fillId="75" borderId="0" xfId="0" applyFont="1" applyFill="1" applyAlignment="1">
      <alignment horizontal="center"/>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8" applyNumberFormat="1" applyFont="1" applyFill="1" applyAlignment="1">
      <alignment horizontal="left"/>
    </xf>
    <xf numFmtId="0" fontId="3" fillId="75" borderId="0" xfId="8" applyFont="1" applyFill="1" applyAlignment="1">
      <alignment horizontal="center"/>
    </xf>
    <xf numFmtId="166" fontId="20" fillId="0" borderId="0" xfId="3" applyNumberFormat="1" applyFont="1"/>
    <xf numFmtId="166" fontId="20" fillId="0" borderId="0" xfId="3"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42" fontId="3" fillId="0" borderId="0" xfId="3" applyNumberFormat="1" applyFont="1" applyProtection="1"/>
    <xf numFmtId="41" fontId="1" fillId="0" borderId="0" xfId="3" applyNumberFormat="1" applyFont="1" applyProtection="1"/>
    <xf numFmtId="41" fontId="1" fillId="0" borderId="0" xfId="1" applyNumberFormat="1" applyFont="1" applyProtection="1"/>
    <xf numFmtId="41" fontId="5" fillId="0" borderId="0" xfId="1" applyNumberFormat="1" applyFont="1" applyProtection="1"/>
    <xf numFmtId="41" fontId="3" fillId="0" borderId="0" xfId="1" applyNumberFormat="1" applyFont="1" applyProtection="1"/>
    <xf numFmtId="42" fontId="6" fillId="0" borderId="0" xfId="0" applyNumberFormat="1" applyFont="1" applyProtection="1"/>
    <xf numFmtId="164" fontId="1" fillId="0" borderId="0" xfId="2" applyNumberFormat="1" applyFont="1" applyProtection="1"/>
    <xf numFmtId="10" fontId="6" fillId="0" borderId="0" xfId="3" applyNumberFormat="1" applyFont="1" applyProtection="1"/>
    <xf numFmtId="44" fontId="3" fillId="0" borderId="0" xfId="2" applyFont="1" applyProtection="1"/>
    <xf numFmtId="44" fontId="3" fillId="0" borderId="0" xfId="0" applyNumberFormat="1" applyFont="1" applyProtection="1"/>
    <xf numFmtId="0" fontId="264" fillId="0" borderId="0" xfId="0" applyFont="1" applyProtection="1"/>
    <xf numFmtId="44" fontId="270" fillId="0" borderId="0" xfId="0" applyNumberFormat="1" applyFont="1" applyProtection="1"/>
    <xf numFmtId="165" fontId="16" fillId="0" borderId="0" xfId="1" applyNumberFormat="1" applyFont="1" applyProtection="1"/>
    <xf numFmtId="165" fontId="16" fillId="2" borderId="0" xfId="1" applyNumberFormat="1" applyFont="1" applyFill="1" applyProtection="1"/>
    <xf numFmtId="43" fontId="16" fillId="2" borderId="0" xfId="1" applyFont="1" applyFill="1" applyProtection="1"/>
    <xf numFmtId="0" fontId="22" fillId="0" borderId="0" xfId="0" applyFont="1" applyProtection="1"/>
    <xf numFmtId="0" fontId="3" fillId="0" borderId="0" xfId="0" applyFont="1" applyAlignment="1" applyProtection="1">
      <alignment horizontal="center"/>
    </xf>
    <xf numFmtId="0" fontId="3" fillId="0" borderId="1" xfId="0" applyFont="1" applyBorder="1" applyAlignment="1" applyProtection="1">
      <alignment horizontal="center"/>
    </xf>
    <xf numFmtId="0" fontId="1" fillId="0" borderId="0" xfId="0" applyFont="1" applyProtection="1"/>
    <xf numFmtId="166" fontId="1" fillId="0" borderId="0" xfId="3" applyNumberFormat="1" applyFont="1" applyProtection="1"/>
    <xf numFmtId="166" fontId="20" fillId="0" borderId="0" xfId="3" applyNumberFormat="1" applyFont="1" applyProtection="1"/>
    <xf numFmtId="166" fontId="5" fillId="0" borderId="0" xfId="3" applyNumberFormat="1" applyFont="1" applyProtection="1"/>
    <xf numFmtId="166" fontId="3" fillId="0" borderId="0" xfId="3" applyNumberFormat="1" applyFont="1" applyProtection="1"/>
    <xf numFmtId="166" fontId="6" fillId="0" borderId="0" xfId="3" applyNumberFormat="1" applyFont="1" applyProtection="1"/>
    <xf numFmtId="0" fontId="21" fillId="0" borderId="0" xfId="0" applyFont="1" applyProtection="1"/>
    <xf numFmtId="0" fontId="24" fillId="0" borderId="0" xfId="0" applyFont="1" applyProtection="1"/>
    <xf numFmtId="166" fontId="6" fillId="2" borderId="0" xfId="3" applyNumberFormat="1" applyFont="1" applyFill="1" applyProtection="1"/>
    <xf numFmtId="0" fontId="0" fillId="2" borderId="0" xfId="0" applyFill="1" applyProtection="1"/>
    <xf numFmtId="44" fontId="3" fillId="0" borderId="0" xfId="3388" applyNumberFormat="1" applyFont="1" applyProtection="1"/>
    <xf numFmtId="42" fontId="3" fillId="2" borderId="0" xfId="3" applyNumberFormat="1" applyFont="1" applyFill="1" applyProtection="1"/>
    <xf numFmtId="41" fontId="1" fillId="2" borderId="0" xfId="3" applyNumberFormat="1" applyFont="1" applyFill="1" applyProtection="1"/>
    <xf numFmtId="41" fontId="1" fillId="2" borderId="0" xfId="1" applyNumberFormat="1" applyFont="1" applyFill="1" applyProtection="1"/>
    <xf numFmtId="41" fontId="5" fillId="2" borderId="0" xfId="1" applyNumberFormat="1" applyFont="1" applyFill="1" applyProtection="1"/>
    <xf numFmtId="41" fontId="3" fillId="2" borderId="0" xfId="1" applyNumberFormat="1" applyFont="1" applyFill="1" applyProtection="1"/>
    <xf numFmtId="44" fontId="17" fillId="0" borderId="0" xfId="0" applyNumberFormat="1" applyFont="1" applyProtection="1"/>
    <xf numFmtId="0" fontId="21" fillId="75" borderId="0" xfId="0" applyFont="1" applyFill="1" applyProtection="1"/>
    <xf numFmtId="165" fontId="16" fillId="75" borderId="0" xfId="1" applyNumberFormat="1" applyFont="1" applyFill="1" applyProtection="1"/>
    <xf numFmtId="0" fontId="22" fillId="75" borderId="0" xfId="0" applyFont="1" applyFill="1" applyProtection="1"/>
    <xf numFmtId="0" fontId="22" fillId="2" borderId="0" xfId="0" applyFont="1" applyFill="1" applyProtection="1"/>
    <xf numFmtId="0" fontId="3" fillId="2" borderId="0" xfId="0" applyFont="1" applyFill="1" applyAlignment="1" applyProtection="1">
      <alignment horizontal="center"/>
    </xf>
    <xf numFmtId="0" fontId="3" fillId="2" borderId="1" xfId="0" applyFont="1" applyFill="1" applyBorder="1" applyAlignment="1" applyProtection="1">
      <alignment horizontal="center"/>
    </xf>
    <xf numFmtId="0" fontId="16" fillId="2" borderId="0" xfId="0" applyFont="1" applyFill="1" applyProtection="1"/>
    <xf numFmtId="166" fontId="1" fillId="2" borderId="0" xfId="3" applyNumberFormat="1" applyFont="1" applyFill="1" applyProtection="1"/>
    <xf numFmtId="166" fontId="5" fillId="2" borderId="0" xfId="3" applyNumberFormat="1" applyFont="1" applyFill="1" applyProtection="1"/>
    <xf numFmtId="166" fontId="3" fillId="2" borderId="0" xfId="3" applyNumberFormat="1" applyFont="1" applyFill="1" applyProtection="1"/>
    <xf numFmtId="0" fontId="21" fillId="2" borderId="0" xfId="0" applyFont="1" applyFill="1" applyProtection="1"/>
    <xf numFmtId="0" fontId="272" fillId="2" borderId="0" xfId="0" applyFont="1" applyFill="1" applyProtection="1"/>
    <xf numFmtId="42" fontId="6" fillId="2" borderId="0" xfId="0" applyNumberFormat="1" applyFont="1" applyFill="1" applyProtection="1"/>
    <xf numFmtId="44" fontId="3" fillId="75" borderId="0" xfId="2" applyFont="1" applyFill="1" applyProtection="1"/>
    <xf numFmtId="44" fontId="17" fillId="75" borderId="0" xfId="0" applyNumberFormat="1" applyFont="1" applyFill="1" applyProtection="1"/>
    <xf numFmtId="0" fontId="1" fillId="2" borderId="0" xfId="0" applyFont="1" applyFill="1" applyProtection="1"/>
    <xf numFmtId="44" fontId="17" fillId="75" borderId="0" xfId="3388" applyNumberFormat="1" applyFont="1" applyFill="1" applyProtection="1"/>
    <xf numFmtId="165" fontId="1" fillId="0" borderId="0" xfId="1" applyNumberFormat="1" applyFont="1" applyProtection="1"/>
    <xf numFmtId="165" fontId="1" fillId="0" borderId="1" xfId="1" applyNumberFormat="1" applyFont="1" applyBorder="1" applyProtection="1"/>
    <xf numFmtId="165" fontId="3" fillId="0" borderId="0" xfId="1" applyNumberFormat="1" applyFont="1" applyProtection="1"/>
    <xf numFmtId="164" fontId="3" fillId="0" borderId="74" xfId="2" applyNumberFormat="1" applyFont="1" applyBorder="1" applyProtection="1"/>
    <xf numFmtId="165" fontId="3" fillId="0" borderId="3" xfId="1" applyNumberFormat="1" applyFont="1" applyBorder="1" applyProtection="1"/>
    <xf numFmtId="165" fontId="1" fillId="75" borderId="1" xfId="1" applyNumberFormat="1" applyFont="1" applyFill="1" applyBorder="1" applyAlignment="1" applyProtection="1">
      <alignment horizontal="center"/>
    </xf>
    <xf numFmtId="165" fontId="1" fillId="75" borderId="0" xfId="1" applyNumberFormat="1" applyFont="1" applyFill="1" applyProtection="1"/>
    <xf numFmtId="165" fontId="1" fillId="0" borderId="74" xfId="1" applyNumberFormat="1" applyFont="1" applyBorder="1" applyAlignment="1" applyProtection="1">
      <alignment horizontal="center"/>
    </xf>
    <xf numFmtId="9" fontId="1" fillId="0" borderId="0" xfId="3" applyFont="1" applyProtection="1"/>
    <xf numFmtId="164" fontId="1" fillId="0" borderId="74" xfId="2" applyNumberFormat="1" applyFont="1" applyBorder="1" applyAlignment="1" applyProtection="1">
      <alignment horizontal="center"/>
    </xf>
    <xf numFmtId="165" fontId="1" fillId="0" borderId="0" xfId="5" applyNumberFormat="1" applyFont="1" applyProtection="1"/>
    <xf numFmtId="164" fontId="1" fillId="75" borderId="0" xfId="2" applyNumberFormat="1" applyFont="1" applyFill="1" applyProtection="1"/>
    <xf numFmtId="165" fontId="1" fillId="75" borderId="1" xfId="1" applyNumberFormat="1" applyFont="1" applyFill="1" applyBorder="1" applyProtection="1"/>
    <xf numFmtId="0" fontId="1" fillId="75" borderId="0" xfId="5" applyFont="1" applyFill="1" applyProtection="1"/>
    <xf numFmtId="164" fontId="261" fillId="75" borderId="0" xfId="2" applyNumberFormat="1" applyFont="1" applyFill="1" applyAlignment="1" applyProtection="1">
      <alignment horizontal="right" wrapText="1"/>
    </xf>
    <xf numFmtId="165" fontId="261" fillId="75" borderId="0" xfId="1" applyNumberFormat="1" applyFont="1" applyFill="1" applyAlignment="1" applyProtection="1">
      <alignment horizontal="right" wrapText="1"/>
    </xf>
    <xf numFmtId="165" fontId="261" fillId="75" borderId="1" xfId="1" applyNumberFormat="1" applyFont="1" applyFill="1" applyBorder="1" applyAlignment="1" applyProtection="1">
      <alignment horizontal="right" wrapText="1"/>
    </xf>
    <xf numFmtId="165" fontId="261" fillId="75" borderId="74" xfId="1" applyNumberFormat="1" applyFont="1" applyFill="1" applyBorder="1" applyAlignment="1" applyProtection="1">
      <alignment horizontal="right" wrapText="1"/>
    </xf>
    <xf numFmtId="166" fontId="260" fillId="75" borderId="0" xfId="3" applyNumberFormat="1" applyFont="1" applyFill="1" applyAlignment="1" applyProtection="1">
      <alignment horizontal="right" wrapText="1"/>
    </xf>
    <xf numFmtId="164" fontId="1" fillId="0" borderId="0" xfId="2" applyNumberFormat="1" applyFont="1" applyAlignment="1" applyProtection="1">
      <alignment horizontal="center"/>
    </xf>
    <xf numFmtId="165" fontId="1" fillId="0" borderId="0" xfId="1" applyNumberFormat="1" applyFont="1" applyAlignment="1" applyProtection="1">
      <alignment horizontal="center"/>
    </xf>
    <xf numFmtId="165" fontId="1" fillId="0" borderId="1" xfId="1" applyNumberFormat="1" applyFont="1" applyBorder="1" applyAlignment="1" applyProtection="1">
      <alignment horizontal="center"/>
    </xf>
    <xf numFmtId="165" fontId="1" fillId="75" borderId="74" xfId="1" applyNumberFormat="1" applyFont="1" applyFill="1" applyBorder="1" applyAlignment="1" applyProtection="1">
      <alignment horizontal="center"/>
    </xf>
    <xf numFmtId="165" fontId="1" fillId="75" borderId="0" xfId="1" applyNumberFormat="1" applyFont="1" applyFill="1" applyAlignment="1" applyProtection="1">
      <alignment horizontal="center"/>
    </xf>
    <xf numFmtId="165" fontId="1" fillId="0" borderId="74" xfId="1" quotePrefix="1" applyNumberFormat="1" applyFont="1" applyBorder="1" applyAlignment="1" applyProtection="1">
      <alignment horizontal="center"/>
    </xf>
    <xf numFmtId="164" fontId="261" fillId="0" borderId="0" xfId="2" applyNumberFormat="1" applyFont="1" applyAlignment="1" applyProtection="1">
      <alignment horizontal="right"/>
    </xf>
    <xf numFmtId="165" fontId="261" fillId="0" borderId="1" xfId="1" applyNumberFormat="1" applyFont="1" applyBorder="1" applyProtection="1"/>
    <xf numFmtId="0" fontId="261" fillId="75" borderId="0" xfId="0" applyFont="1" applyFill="1" applyProtection="1"/>
    <xf numFmtId="164" fontId="261" fillId="75" borderId="0" xfId="2" applyNumberFormat="1" applyFont="1" applyFill="1" applyAlignment="1" applyProtection="1">
      <alignment horizontal="right"/>
    </xf>
    <xf numFmtId="42" fontId="3" fillId="0" borderId="0" xfId="0" applyNumberFormat="1" applyFont="1" applyProtection="1"/>
    <xf numFmtId="165" fontId="261" fillId="0" borderId="0" xfId="1" applyNumberFormat="1" applyFont="1" applyProtection="1"/>
    <xf numFmtId="165" fontId="260" fillId="0" borderId="0" xfId="1" applyNumberFormat="1" applyFont="1" applyProtection="1"/>
    <xf numFmtId="42" fontId="260" fillId="0" borderId="74" xfId="0" applyNumberFormat="1" applyFont="1" applyBorder="1" applyProtection="1"/>
    <xf numFmtId="0" fontId="261" fillId="0" borderId="0" xfId="0" applyFont="1" applyProtection="1"/>
    <xf numFmtId="164" fontId="1" fillId="75" borderId="15" xfId="2" applyNumberFormat="1" applyFont="1" applyFill="1" applyBorder="1" applyProtection="1"/>
    <xf numFmtId="167" fontId="1" fillId="75" borderId="0" xfId="6" quotePrefix="1" applyNumberFormat="1" applyFont="1" applyFill="1" applyProtection="1"/>
    <xf numFmtId="167" fontId="1" fillId="0" borderId="0" xfId="6" quotePrefix="1" applyNumberFormat="1" applyFont="1" applyAlignment="1" applyProtection="1">
      <alignment horizontal="right"/>
    </xf>
    <xf numFmtId="167" fontId="1" fillId="75" borderId="0" xfId="6" quotePrefix="1" applyNumberFormat="1" applyFont="1" applyFill="1" applyAlignment="1" applyProtection="1">
      <alignment horizontal="right"/>
    </xf>
    <xf numFmtId="165" fontId="1" fillId="75" borderId="0" xfId="6" quotePrefix="1" applyNumberFormat="1" applyFont="1" applyFill="1" applyAlignment="1" applyProtection="1">
      <alignment horizontal="right"/>
    </xf>
    <xf numFmtId="165" fontId="1" fillId="75" borderId="15" xfId="6" applyNumberFormat="1" applyFont="1" applyFill="1" applyBorder="1" applyProtection="1"/>
    <xf numFmtId="164" fontId="1" fillId="75" borderId="74" xfId="2" applyNumberFormat="1" applyFont="1" applyFill="1" applyBorder="1" applyProtection="1"/>
    <xf numFmtId="164" fontId="1" fillId="75" borderId="16" xfId="2" applyNumberFormat="1" applyFont="1" applyFill="1" applyBorder="1" applyProtection="1"/>
    <xf numFmtId="164" fontId="1" fillId="75" borderId="2" xfId="10" applyNumberFormat="1" applyFont="1" applyFill="1" applyBorder="1" applyProtection="1"/>
    <xf numFmtId="164" fontId="1" fillId="75" borderId="18" xfId="10" applyNumberFormat="1" applyFont="1" applyFill="1" applyBorder="1" applyProtection="1"/>
    <xf numFmtId="164" fontId="1" fillId="75" borderId="0" xfId="10" applyNumberFormat="1" applyFont="1" applyFill="1" applyProtection="1"/>
    <xf numFmtId="164" fontId="1" fillId="0" borderId="0" xfId="10" applyNumberFormat="1" applyFont="1" applyProtection="1"/>
    <xf numFmtId="164" fontId="3" fillId="75" borderId="12" xfId="8" applyNumberFormat="1" applyFont="1" applyFill="1" applyBorder="1" applyAlignment="1" applyProtection="1">
      <alignment horizontal="center" wrapText="1"/>
    </xf>
    <xf numFmtId="0" fontId="3" fillId="0" borderId="12" xfId="8" applyFont="1" applyBorder="1" applyAlignment="1" applyProtection="1">
      <alignment horizontal="center" wrapText="1"/>
    </xf>
    <xf numFmtId="0" fontId="3" fillId="0" borderId="79" xfId="8" applyFont="1" applyBorder="1" applyAlignment="1" applyProtection="1">
      <alignment horizontal="center" wrapText="1"/>
    </xf>
    <xf numFmtId="164" fontId="3" fillId="75" borderId="0" xfId="8" applyNumberFormat="1" applyFont="1" applyFill="1" applyAlignment="1" applyProtection="1">
      <alignment horizontal="center" wrapText="1"/>
    </xf>
    <xf numFmtId="164" fontId="3" fillId="75" borderId="0" xfId="8" applyNumberFormat="1" applyFont="1" applyFill="1" applyAlignment="1" applyProtection="1">
      <alignment horizontal="right" wrapText="1"/>
    </xf>
    <xf numFmtId="165" fontId="3" fillId="75" borderId="0" xfId="6" applyNumberFormat="1" applyFont="1" applyFill="1" applyAlignment="1" applyProtection="1">
      <alignment horizontal="right"/>
    </xf>
    <xf numFmtId="44" fontId="1" fillId="0" borderId="0" xfId="2" applyFont="1" applyProtection="1"/>
    <xf numFmtId="44" fontId="1" fillId="0" borderId="15" xfId="2" applyFont="1" applyBorder="1" applyAlignment="1" applyProtection="1">
      <alignment horizontal="right"/>
    </xf>
    <xf numFmtId="164" fontId="1" fillId="75" borderId="0" xfId="4" applyNumberFormat="1" applyFont="1" applyFill="1" applyProtection="1"/>
    <xf numFmtId="164" fontId="3" fillId="75" borderId="0" xfId="10" applyNumberFormat="1" applyFont="1" applyFill="1" applyAlignment="1" applyProtection="1">
      <alignment horizontal="right"/>
    </xf>
    <xf numFmtId="165" fontId="1" fillId="75" borderId="0" xfId="6" applyNumberFormat="1" applyFont="1" applyFill="1" applyAlignment="1" applyProtection="1">
      <alignment horizontal="right"/>
    </xf>
    <xf numFmtId="165" fontId="1" fillId="0" borderId="0" xfId="6" quotePrefix="1" applyNumberFormat="1" applyFont="1" applyAlignment="1" applyProtection="1">
      <alignment horizontal="right"/>
    </xf>
    <xf numFmtId="43" fontId="1" fillId="0" borderId="0" xfId="6" quotePrefix="1" applyFont="1" applyAlignment="1" applyProtection="1">
      <alignment horizontal="right"/>
    </xf>
    <xf numFmtId="43" fontId="1" fillId="0" borderId="15" xfId="6" quotePrefix="1" applyFont="1" applyBorder="1" applyAlignment="1" applyProtection="1">
      <alignment horizontal="right"/>
    </xf>
    <xf numFmtId="164" fontId="1" fillId="75" borderId="0" xfId="6" applyNumberFormat="1" applyFont="1" applyFill="1" applyProtection="1"/>
    <xf numFmtId="44" fontId="1" fillId="0" borderId="74" xfId="2" applyFont="1" applyBorder="1" applyProtection="1"/>
    <xf numFmtId="44" fontId="1" fillId="0" borderId="16" xfId="2" applyFont="1" applyBorder="1" applyProtection="1"/>
    <xf numFmtId="44" fontId="1" fillId="0" borderId="0" xfId="2" quotePrefix="1" applyFont="1" applyAlignment="1" applyProtection="1">
      <alignment horizontal="right"/>
    </xf>
    <xf numFmtId="44" fontId="1" fillId="75" borderId="0" xfId="2" applyFont="1" applyFill="1" applyProtection="1"/>
    <xf numFmtId="44" fontId="1" fillId="75" borderId="15" xfId="2" applyFont="1" applyFill="1" applyBorder="1" applyProtection="1"/>
    <xf numFmtId="0" fontId="1" fillId="0" borderId="0" xfId="11" applyFont="1" applyAlignment="1">
      <alignment horizontal="left" wrapText="1"/>
    </xf>
    <xf numFmtId="0" fontId="3" fillId="0" borderId="0" xfId="0" applyFont="1" applyAlignment="1">
      <alignment horizontal="left" wrapText="1"/>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6" fillId="75" borderId="0" xfId="9" applyFont="1" applyFill="1" applyProtection="1"/>
    <xf numFmtId="0" fontId="3" fillId="75" borderId="0" xfId="8" applyFont="1" applyFill="1" applyAlignment="1" applyProtection="1">
      <alignment horizontal="center"/>
    </xf>
    <xf numFmtId="0" fontId="3" fillId="75" borderId="0" xfId="8" applyFont="1" applyFill="1" applyProtection="1"/>
    <xf numFmtId="0" fontId="1" fillId="75" borderId="0" xfId="8" applyFont="1" applyFill="1" applyProtection="1"/>
    <xf numFmtId="0" fontId="1" fillId="75" borderId="0" xfId="8" applyFont="1" applyFill="1" applyAlignment="1" applyProtection="1">
      <alignment horizontal="center"/>
    </xf>
    <xf numFmtId="0" fontId="1" fillId="75" borderId="0" xfId="10" applyFont="1" applyFill="1" applyProtection="1"/>
    <xf numFmtId="0" fontId="1" fillId="75" borderId="0" xfId="9" applyFont="1" applyFill="1" applyProtection="1"/>
    <xf numFmtId="0" fontId="3" fillId="75" borderId="11" xfId="8" applyFont="1" applyFill="1" applyBorder="1" applyProtection="1"/>
    <xf numFmtId="0" fontId="1" fillId="75" borderId="12" xfId="8" applyFont="1" applyFill="1" applyBorder="1" applyProtection="1"/>
    <xf numFmtId="0" fontId="1" fillId="75" borderId="12" xfId="8" applyFont="1" applyFill="1" applyBorder="1" applyAlignment="1" applyProtection="1">
      <alignment horizontal="center"/>
    </xf>
    <xf numFmtId="0" fontId="3" fillId="75" borderId="12" xfId="8" applyFont="1" applyFill="1" applyBorder="1" applyAlignment="1" applyProtection="1">
      <alignment horizontal="center" wrapText="1"/>
    </xf>
    <xf numFmtId="0" fontId="3" fillId="75" borderId="79" xfId="8" applyFont="1" applyFill="1" applyBorder="1" applyAlignment="1" applyProtection="1">
      <alignment horizontal="center" wrapText="1"/>
    </xf>
    <xf numFmtId="164" fontId="1" fillId="75" borderId="0" xfId="8" applyNumberFormat="1" applyFont="1" applyFill="1" applyAlignment="1" applyProtection="1">
      <alignment horizontal="center"/>
    </xf>
    <xf numFmtId="164" fontId="1" fillId="75" borderId="13" xfId="8" applyNumberFormat="1" applyFont="1" applyFill="1" applyBorder="1" applyProtection="1"/>
    <xf numFmtId="164" fontId="1" fillId="75" borderId="0" xfId="8" applyNumberFormat="1" applyFont="1" applyFill="1" applyAlignment="1" applyProtection="1">
      <alignment wrapText="1"/>
    </xf>
    <xf numFmtId="1" fontId="262" fillId="75" borderId="0" xfId="8" applyNumberFormat="1" applyFont="1" applyFill="1" applyAlignment="1" applyProtection="1">
      <alignment horizontal="center"/>
    </xf>
    <xf numFmtId="1" fontId="1" fillId="75" borderId="0" xfId="10" applyNumberFormat="1" applyFont="1" applyFill="1" applyAlignment="1" applyProtection="1">
      <alignment horizontal="center"/>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164" fontId="1" fillId="75" borderId="0" xfId="10" applyNumberFormat="1" applyFont="1" applyFill="1" applyAlignment="1" applyProtection="1">
      <alignment horizontal="center"/>
    </xf>
    <xf numFmtId="164" fontId="1" fillId="75" borderId="0" xfId="10" applyNumberFormat="1" applyFont="1" applyFill="1" applyAlignment="1" applyProtection="1">
      <alignment horizontal="left" wrapText="1"/>
    </xf>
    <xf numFmtId="164" fontId="1" fillId="75" borderId="17" xfId="10" applyNumberFormat="1" applyFont="1" applyFill="1" applyBorder="1" applyAlignment="1" applyProtection="1">
      <alignment horizontal="left"/>
    </xf>
    <xf numFmtId="164" fontId="1" fillId="75" borderId="2" xfId="10" applyNumberFormat="1" applyFont="1" applyFill="1" applyBorder="1" applyAlignment="1" applyProtection="1">
      <alignment horizontal="center"/>
    </xf>
    <xf numFmtId="164" fontId="1" fillId="75" borderId="12" xfId="8" applyNumberFormat="1" applyFont="1" applyFill="1" applyBorder="1" applyAlignment="1" applyProtection="1">
      <alignment horizontal="center"/>
    </xf>
    <xf numFmtId="164" fontId="262" fillId="75" borderId="0" xfId="10" applyNumberFormat="1" applyFont="1" applyFill="1" applyAlignment="1" applyProtection="1">
      <alignment horizontal="center"/>
    </xf>
    <xf numFmtId="164" fontId="1" fillId="75" borderId="17" xfId="10" applyNumberFormat="1" applyFont="1" applyFill="1" applyBorder="1" applyProtection="1"/>
    <xf numFmtId="44" fontId="1" fillId="75" borderId="2" xfId="10" applyNumberFormat="1" applyFont="1" applyFill="1" applyBorder="1" applyProtection="1"/>
    <xf numFmtId="44" fontId="1" fillId="75" borderId="18" xfId="10" applyNumberFormat="1" applyFont="1" applyFill="1" applyBorder="1" applyProtection="1"/>
    <xf numFmtId="44" fontId="1" fillId="75" borderId="0" xfId="10" applyNumberFormat="1" applyFont="1" applyFill="1" applyProtection="1"/>
    <xf numFmtId="164" fontId="1" fillId="75" borderId="80" xfId="8" applyNumberFormat="1" applyFont="1" applyFill="1" applyBorder="1" applyProtection="1"/>
    <xf numFmtId="1" fontId="262" fillId="0" borderId="0" xfId="8" applyNumberFormat="1" applyFont="1" applyAlignment="1" applyProtection="1">
      <alignment horizontal="center"/>
    </xf>
    <xf numFmtId="0" fontId="1" fillId="0" borderId="0" xfId="8" applyFont="1" applyAlignment="1" applyProtection="1">
      <alignment horizontal="left" vertical="top" wrapText="1"/>
    </xf>
    <xf numFmtId="0" fontId="1" fillId="75" borderId="0" xfId="8" applyFont="1" applyFill="1" applyAlignment="1" applyProtection="1">
      <alignment horizontal="left" vertical="top" wrapText="1"/>
    </xf>
    <xf numFmtId="0" fontId="1" fillId="0" borderId="0" xfId="11" applyFont="1" applyAlignment="1" applyProtection="1">
      <alignment horizontal="left"/>
    </xf>
    <xf numFmtId="0" fontId="1" fillId="75" borderId="0" xfId="11" applyFont="1" applyFill="1" applyAlignment="1" applyProtection="1">
      <alignment horizontal="left"/>
    </xf>
    <xf numFmtId="1" fontId="262" fillId="0" borderId="0" xfId="8" applyNumberFormat="1" applyFont="1" applyAlignment="1" applyProtection="1">
      <alignment horizontal="center" vertical="top"/>
    </xf>
    <xf numFmtId="0" fontId="1" fillId="0" borderId="0" xfId="11" applyFont="1" applyAlignment="1" applyProtection="1">
      <alignment horizontal="left" wrapText="1"/>
    </xf>
    <xf numFmtId="0" fontId="1" fillId="75" borderId="0" xfId="8" applyFont="1" applyFill="1" applyAlignment="1" applyProtection="1">
      <alignment horizontal="right"/>
    </xf>
    <xf numFmtId="164" fontId="1" fillId="75" borderId="0" xfId="8" applyNumberFormat="1" applyFont="1" applyFill="1" applyAlignment="1" applyProtection="1">
      <alignment horizontal="left"/>
    </xf>
    <xf numFmtId="0" fontId="1" fillId="75" borderId="0" xfId="11" applyFont="1" applyFill="1" applyProtection="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pplyProtection="1">
      <alignment horizontal="left" wrapText="1"/>
    </xf>
    <xf numFmtId="0" fontId="3" fillId="75" borderId="0" xfId="8" applyFont="1" applyFill="1" applyAlignment="1" applyProtection="1">
      <alignment horizontal="center"/>
    </xf>
    <xf numFmtId="165" fontId="261" fillId="75" borderId="0" xfId="1" applyNumberFormat="1" applyFont="1" applyFill="1" applyBorder="1" applyAlignment="1">
      <alignment horizontal="right" wrapText="1"/>
    </xf>
    <xf numFmtId="165" fontId="261" fillId="75" borderId="0" xfId="1" applyNumberFormat="1" applyFont="1" applyFill="1" applyBorder="1" applyAlignment="1" applyProtection="1">
      <alignment horizontal="right" wrapText="1"/>
    </xf>
    <xf numFmtId="165" fontId="261" fillId="75" borderId="0" xfId="1" applyNumberFormat="1" applyFont="1" applyFill="1" applyBorder="1" applyAlignment="1" applyProtection="1">
      <alignment horizontal="right" wrapText="1"/>
      <protection locked="0"/>
    </xf>
    <xf numFmtId="165" fontId="261" fillId="75" borderId="0" xfId="0" applyNumberFormat="1" applyFont="1" applyFill="1" applyBorder="1" applyProtection="1">
      <protection locked="0"/>
    </xf>
    <xf numFmtId="44" fontId="285" fillId="0" borderId="0" xfId="0" applyNumberFormat="1" applyFont="1" applyProtection="1">
      <protection locked="0"/>
    </xf>
    <xf numFmtId="41" fontId="285" fillId="0" borderId="0" xfId="0" applyNumberFormat="1" applyFont="1" applyProtection="1">
      <protection locked="0"/>
    </xf>
    <xf numFmtId="164" fontId="285" fillId="0" borderId="0" xfId="0" applyNumberFormat="1" applyFont="1" applyProtection="1">
      <protection locked="0"/>
    </xf>
    <xf numFmtId="166" fontId="285" fillId="0" borderId="0" xfId="0" applyNumberFormat="1" applyFont="1" applyProtection="1">
      <protection locked="0"/>
    </xf>
    <xf numFmtId="164" fontId="22" fillId="0" borderId="0" xfId="0" applyNumberFormat="1" applyFont="1"/>
    <xf numFmtId="0" fontId="0" fillId="0" borderId="0" xfId="0" applyAlignment="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lignment horizontal="left" wrapText="1"/>
    </xf>
    <xf numFmtId="0" fontId="3" fillId="75" borderId="0" xfId="8" applyFont="1" applyFill="1" applyAlignment="1">
      <alignment horizontal="center"/>
    </xf>
    <xf numFmtId="0" fontId="1" fillId="2" borderId="0" xfId="0" applyFont="1" applyFill="1" applyAlignment="1"/>
    <xf numFmtId="0" fontId="1" fillId="0" borderId="0" xfId="5" applyFont="1" applyProtection="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10" applyNumberFormat="1" applyFont="1" applyFill="1" applyProtection="1">
      <protection locked="0"/>
    </xf>
    <xf numFmtId="164" fontId="1" fillId="0" borderId="0" xfId="10" applyNumberFormat="1" applyFont="1" applyProtection="1">
      <protection locked="0"/>
    </xf>
    <xf numFmtId="164" fontId="3" fillId="75" borderId="12" xfId="8" applyNumberFormat="1" applyFont="1" applyFill="1" applyBorder="1" applyAlignment="1" applyProtection="1">
      <alignment horizontal="center" wrapText="1"/>
      <protection locked="0"/>
    </xf>
    <xf numFmtId="0" fontId="3" fillId="0" borderId="12" xfId="8" applyFont="1" applyBorder="1" applyAlignment="1" applyProtection="1">
      <alignment horizontal="center" wrapText="1"/>
      <protection locked="0"/>
    </xf>
    <xf numFmtId="0" fontId="3" fillId="0" borderId="79" xfId="8" applyFont="1" applyBorder="1" applyAlignment="1" applyProtection="1">
      <alignment horizontal="center" wrapText="1"/>
      <protection locked="0"/>
    </xf>
    <xf numFmtId="164" fontId="3" fillId="75" borderId="0" xfId="8" applyNumberFormat="1" applyFont="1" applyFill="1" applyAlignment="1" applyProtection="1">
      <alignment horizontal="center" wrapText="1"/>
      <protection locked="0"/>
    </xf>
    <xf numFmtId="164" fontId="3" fillId="75" borderId="0" xfId="8" applyNumberFormat="1" applyFont="1" applyFill="1" applyAlignment="1" applyProtection="1">
      <alignment horizontal="right" wrapText="1"/>
      <protection locked="0"/>
    </xf>
    <xf numFmtId="165" fontId="3" fillId="75" borderId="0" xfId="6" applyNumberFormat="1" applyFont="1" applyFill="1" applyAlignment="1" applyProtection="1">
      <alignment horizontal="right"/>
      <protection locked="0"/>
    </xf>
    <xf numFmtId="164" fontId="1" fillId="75" borderId="0" xfId="4" applyNumberFormat="1" applyFont="1" applyFill="1" applyProtection="1">
      <protection locked="0"/>
    </xf>
    <xf numFmtId="164" fontId="3" fillId="75" borderId="0" xfId="10" applyNumberFormat="1" applyFont="1" applyFill="1" applyAlignment="1" applyProtection="1">
      <alignment horizontal="right"/>
      <protection locked="0"/>
    </xf>
    <xf numFmtId="164" fontId="1" fillId="75" borderId="0" xfId="6" applyNumberFormat="1" applyFont="1" applyFill="1" applyProtection="1">
      <protection locked="0"/>
    </xf>
    <xf numFmtId="0" fontId="261" fillId="0" borderId="0" xfId="0" applyFont="1" applyProtection="1">
      <protection locked="0"/>
    </xf>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2" applyNumberFormat="1" applyFont="1" applyFill="1" applyBorder="1" applyProtection="1">
      <protection locked="0"/>
    </xf>
    <xf numFmtId="164" fontId="1" fillId="75" borderId="0" xfId="2" applyNumberFormat="1" applyFont="1" applyFill="1" applyBorder="1" applyProtection="1"/>
    <xf numFmtId="165" fontId="1" fillId="75" borderId="0" xfId="1" applyNumberFormat="1" applyFont="1" applyFill="1" applyBorder="1" applyProtection="1">
      <protection locked="0"/>
    </xf>
    <xf numFmtId="165" fontId="1" fillId="75" borderId="0" xfId="1" applyNumberFormat="1" applyFont="1" applyFill="1" applyBorder="1" applyProtection="1"/>
    <xf numFmtId="165" fontId="1" fillId="0" borderId="0" xfId="5" applyNumberFormat="1" applyFont="1" applyBorder="1" applyProtection="1">
      <protection locked="0"/>
    </xf>
    <xf numFmtId="165" fontId="1" fillId="0" borderId="0" xfId="1" applyNumberFormat="1" applyFont="1" applyBorder="1" applyAlignment="1">
      <alignment horizontal="center"/>
    </xf>
    <xf numFmtId="165" fontId="1" fillId="0" borderId="0" xfId="1" applyNumberFormat="1" applyFont="1" applyBorder="1" applyAlignment="1" applyProtection="1">
      <alignment horizontal="center"/>
    </xf>
    <xf numFmtId="165" fontId="1" fillId="0" borderId="0" xfId="1" applyNumberFormat="1" applyFont="1" applyBorder="1" applyAlignment="1" applyProtection="1">
      <alignment horizontal="center"/>
      <protection locked="0"/>
    </xf>
    <xf numFmtId="165" fontId="1" fillId="0" borderId="5" xfId="1" applyNumberFormat="1" applyFont="1" applyBorder="1" applyAlignment="1">
      <alignment horizontal="center"/>
    </xf>
    <xf numFmtId="165" fontId="1" fillId="0" borderId="5" xfId="1" applyNumberFormat="1" applyFont="1" applyBorder="1" applyAlignment="1" applyProtection="1">
      <alignment horizontal="center"/>
    </xf>
    <xf numFmtId="165" fontId="1" fillId="0" borderId="5" xfId="1" applyNumberFormat="1" applyFont="1" applyBorder="1" applyAlignment="1" applyProtection="1">
      <alignment horizontal="center"/>
      <protection locked="0"/>
    </xf>
    <xf numFmtId="41" fontId="1" fillId="2" borderId="0" xfId="3" applyNumberFormat="1" applyFont="1" applyFill="1" applyProtection="1">
      <protection locked="0"/>
    </xf>
    <xf numFmtId="41" fontId="1" fillId="2" borderId="0" xfId="1" applyNumberFormat="1" applyFont="1" applyFill="1" applyProtection="1">
      <protection locked="0"/>
    </xf>
    <xf numFmtId="41" fontId="3" fillId="2" borderId="0" xfId="1" applyNumberFormat="1" applyFont="1" applyFill="1" applyProtection="1">
      <protection locked="0"/>
    </xf>
    <xf numFmtId="44" fontId="17" fillId="0" borderId="0" xfId="0" applyNumberFormat="1" applyFont="1" applyProtection="1">
      <protection locked="0"/>
    </xf>
    <xf numFmtId="0" fontId="21" fillId="75" borderId="0" xfId="0" applyFont="1" applyFill="1" applyProtection="1">
      <protection locked="0"/>
    </xf>
    <xf numFmtId="165" fontId="16" fillId="75" borderId="0" xfId="1" applyNumberFormat="1" applyFont="1" applyFill="1" applyProtection="1">
      <protection locked="0"/>
    </xf>
    <xf numFmtId="0" fontId="22" fillId="75" borderId="0" xfId="0" applyFont="1" applyFill="1" applyProtection="1">
      <protection locked="0"/>
    </xf>
    <xf numFmtId="0" fontId="22" fillId="2" borderId="0" xfId="0" applyFont="1" applyFill="1" applyProtection="1">
      <protection locked="0"/>
    </xf>
    <xf numFmtId="0" fontId="3" fillId="2" borderId="0" xfId="0" applyFont="1" applyFill="1" applyAlignment="1" applyProtection="1">
      <alignment horizontal="center"/>
      <protection locked="0"/>
    </xf>
    <xf numFmtId="0" fontId="3" fillId="2" borderId="1" xfId="0" applyFont="1" applyFill="1" applyBorder="1" applyAlignment="1" applyProtection="1">
      <alignment horizontal="center"/>
      <protection locked="0"/>
    </xf>
    <xf numFmtId="0" fontId="16" fillId="2" borderId="0" xfId="0" applyFont="1" applyFill="1" applyProtection="1">
      <protection locked="0"/>
    </xf>
    <xf numFmtId="166" fontId="1" fillId="2" borderId="0" xfId="3" applyNumberFormat="1" applyFont="1" applyFill="1" applyProtection="1">
      <protection locked="0"/>
    </xf>
    <xf numFmtId="166" fontId="5" fillId="2" borderId="0" xfId="3" applyNumberFormat="1" applyFont="1" applyFill="1" applyProtection="1">
      <protection locked="0"/>
    </xf>
    <xf numFmtId="166" fontId="3" fillId="2" borderId="0" xfId="3" applyNumberFormat="1" applyFont="1" applyFill="1" applyProtection="1">
      <protection locked="0"/>
    </xf>
    <xf numFmtId="0" fontId="272" fillId="2" borderId="0" xfId="0" applyFont="1" applyFill="1" applyProtection="1">
      <protection locked="0"/>
    </xf>
    <xf numFmtId="42" fontId="6" fillId="2" borderId="0" xfId="0" applyNumberFormat="1" applyFont="1" applyFill="1" applyProtection="1">
      <protection locked="0"/>
    </xf>
    <xf numFmtId="44" fontId="3" fillId="75" borderId="0" xfId="2" applyFont="1" applyFill="1" applyProtection="1">
      <protection locked="0"/>
    </xf>
    <xf numFmtId="44" fontId="17" fillId="75" borderId="0" xfId="0" applyNumberFormat="1" applyFont="1" applyFill="1" applyProtection="1">
      <protection locked="0"/>
    </xf>
    <xf numFmtId="44" fontId="17" fillId="75" borderId="0" xfId="3388" applyNumberFormat="1" applyFont="1" applyFill="1" applyProtection="1">
      <protection locked="0"/>
    </xf>
    <xf numFmtId="164" fontId="261" fillId="75" borderId="0" xfId="2" applyNumberFormat="1" applyFont="1" applyFill="1" applyBorder="1" applyAlignment="1">
      <alignment horizontal="right" wrapText="1"/>
    </xf>
    <xf numFmtId="164" fontId="261" fillId="75" borderId="0" xfId="2" applyNumberFormat="1" applyFont="1" applyFill="1" applyBorder="1" applyAlignment="1" applyProtection="1">
      <alignment horizontal="right" wrapText="1"/>
    </xf>
    <xf numFmtId="164" fontId="261" fillId="75" borderId="0" xfId="2" applyNumberFormat="1" applyFont="1" applyFill="1" applyBorder="1" applyAlignment="1" applyProtection="1">
      <alignment horizontal="right" wrapText="1"/>
      <protection locked="0"/>
    </xf>
    <xf numFmtId="166" fontId="260" fillId="75" borderId="0" xfId="3" applyNumberFormat="1" applyFont="1" applyFill="1" applyBorder="1" applyAlignment="1">
      <alignment horizontal="right" wrapText="1"/>
    </xf>
    <xf numFmtId="166" fontId="260" fillId="75" borderId="0" xfId="3" applyNumberFormat="1" applyFont="1" applyFill="1" applyBorder="1" applyAlignment="1" applyProtection="1">
      <alignment horizontal="right" wrapText="1"/>
    </xf>
    <xf numFmtId="166" fontId="260" fillId="75" borderId="0" xfId="3" applyNumberFormat="1" applyFont="1" applyFill="1" applyBorder="1" applyAlignment="1" applyProtection="1">
      <alignment horizontal="right" wrapText="1"/>
      <protection locked="0"/>
    </xf>
    <xf numFmtId="164" fontId="1" fillId="75" borderId="0" xfId="1" applyNumberFormat="1" applyFont="1" applyFill="1" applyBorder="1" applyProtection="1">
      <protection locked="0"/>
    </xf>
    <xf numFmtId="164" fontId="1" fillId="75" borderId="0" xfId="1" applyNumberFormat="1" applyFont="1" applyFill="1" applyBorder="1" applyProtection="1"/>
    <xf numFmtId="165" fontId="1" fillId="75" borderId="0" xfId="2" applyNumberFormat="1" applyFont="1" applyFill="1" applyBorder="1" applyProtection="1">
      <protection locked="0"/>
    </xf>
    <xf numFmtId="165" fontId="1" fillId="75" borderId="0" xfId="2" applyNumberFormat="1" applyFont="1" applyFill="1" applyBorder="1" applyProtection="1"/>
    <xf numFmtId="165" fontId="1" fillId="75" borderId="0" xfId="5" applyNumberFormat="1" applyFont="1" applyFill="1" applyBorder="1" applyProtection="1">
      <protection locked="0"/>
    </xf>
    <xf numFmtId="165" fontId="1" fillId="75" borderId="0" xfId="5" applyNumberFormat="1" applyFont="1" applyFill="1" applyBorder="1"/>
    <xf numFmtId="9" fontId="1" fillId="75" borderId="0" xfId="1" applyNumberFormat="1" applyFont="1" applyFill="1" applyBorder="1" applyProtection="1">
      <protection locked="0"/>
    </xf>
    <xf numFmtId="165" fontId="1" fillId="0" borderId="0" xfId="1" applyNumberFormat="1" applyFont="1" applyFill="1" applyBorder="1" applyAlignment="1" applyProtection="1">
      <alignment horizontal="center"/>
    </xf>
    <xf numFmtId="164" fontId="1" fillId="0" borderId="74" xfId="2" applyNumberFormat="1" applyFont="1" applyFill="1" applyBorder="1" applyAlignment="1" applyProtection="1">
      <alignment horizontal="center"/>
    </xf>
    <xf numFmtId="164" fontId="1" fillId="75" borderId="0" xfId="5" applyNumberFormat="1" applyFont="1" applyFill="1"/>
    <xf numFmtId="165" fontId="262" fillId="75" borderId="0" xfId="5" applyNumberFormat="1" applyFont="1" applyFill="1" applyAlignment="1" applyProtection="1">
      <alignment vertical="top"/>
      <protection locked="0"/>
    </xf>
    <xf numFmtId="0" fontId="279" fillId="0" borderId="0" xfId="0" applyFont="1" applyAlignment="1">
      <alignment horizontal="left" wrapText="1" readingOrder="1"/>
    </xf>
    <xf numFmtId="0" fontId="0" fillId="0" borderId="0" xfId="0" applyAlignment="1">
      <alignment readingOrder="1"/>
    </xf>
    <xf numFmtId="0" fontId="279" fillId="0" borderId="0" xfId="0" applyFont="1" applyAlignment="1">
      <alignment horizontal="left" vertical="top" wrapText="1" readingOrder="1"/>
    </xf>
    <xf numFmtId="0" fontId="0" fillId="0" borderId="0" xfId="0" applyAlignment="1">
      <alignment vertical="top" readingOrder="1"/>
    </xf>
    <xf numFmtId="0" fontId="0" fillId="0" borderId="0" xfId="0" applyAlignment="1">
      <alignment vertical="top"/>
    </xf>
    <xf numFmtId="0" fontId="260" fillId="75" borderId="0" xfId="0" applyFont="1" applyFill="1" applyAlignment="1">
      <alignment horizontal="center"/>
    </xf>
    <xf numFmtId="0" fontId="1" fillId="75" borderId="0" xfId="5" applyFont="1" applyFill="1" applyAlignment="1">
      <alignment horizontal="left" vertical="top" wrapText="1"/>
    </xf>
    <xf numFmtId="0" fontId="1" fillId="75" borderId="0" xfId="0" applyFont="1" applyFill="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165" fontId="260" fillId="0" borderId="2" xfId="0" applyNumberFormat="1" applyFont="1" applyBorder="1" applyAlignment="1">
      <alignment horizontal="center"/>
    </xf>
    <xf numFmtId="0" fontId="282" fillId="0" borderId="0" xfId="0" applyFont="1" applyAlignment="1" applyProtection="1">
      <alignment horizontal="left" wrapText="1"/>
      <protection locked="0"/>
    </xf>
    <xf numFmtId="0" fontId="3" fillId="2" borderId="0" xfId="0" applyFont="1" applyFill="1" applyAlignment="1">
      <alignment horizontal="center"/>
    </xf>
    <xf numFmtId="0" fontId="1" fillId="2" borderId="0" xfId="0" applyFont="1" applyFill="1" applyAlignment="1" applyProtection="1">
      <alignment horizontal="left" wrapText="1"/>
      <protection locked="0"/>
    </xf>
    <xf numFmtId="0" fontId="1" fillId="0" borderId="0" xfId="0" applyFont="1" applyAlignment="1">
      <alignment horizontal="left" wrapText="1"/>
    </xf>
    <xf numFmtId="0" fontId="1" fillId="75" borderId="0" xfId="5" applyFont="1" applyFill="1" applyAlignment="1">
      <alignment horizontal="left" wrapText="1"/>
    </xf>
    <xf numFmtId="0" fontId="3" fillId="75" borderId="0" xfId="5" applyFont="1" applyFill="1" applyAlignment="1">
      <alignment horizontal="center"/>
    </xf>
    <xf numFmtId="0" fontId="1" fillId="0" borderId="0" xfId="0" applyFont="1" applyAlignment="1">
      <alignment wrapText="1"/>
    </xf>
    <xf numFmtId="0" fontId="1" fillId="75" borderId="0" xfId="5" applyFont="1" applyFill="1" applyAlignment="1">
      <alignment wrapText="1"/>
    </xf>
    <xf numFmtId="0" fontId="1" fillId="2" borderId="0" xfId="0" applyFont="1" applyFill="1" applyAlignment="1" applyProtection="1">
      <alignment horizontal="left" vertical="top" wrapText="1"/>
      <protection locked="0"/>
    </xf>
    <xf numFmtId="0" fontId="1" fillId="2" borderId="0" xfId="0" applyFont="1" applyFill="1" applyAlignment="1">
      <alignment horizontal="left" wrapText="1"/>
    </xf>
    <xf numFmtId="0" fontId="1" fillId="0" borderId="0" xfId="11" applyFont="1" applyAlignment="1">
      <alignment horizontal="left" wrapText="1"/>
    </xf>
    <xf numFmtId="0" fontId="1" fillId="75" borderId="0" xfId="11" applyFont="1" applyFill="1" applyAlignment="1">
      <alignment horizontal="left" vertical="top" wrapText="1"/>
    </xf>
    <xf numFmtId="164" fontId="1" fillId="75" borderId="13" xfId="8" applyNumberFormat="1" applyFont="1" applyFill="1" applyBorder="1" applyAlignment="1">
      <alignment horizontal="left"/>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lignment horizontal="left" vertical="top" wrapText="1"/>
    </xf>
    <xf numFmtId="0" fontId="3" fillId="75" borderId="0" xfId="8" applyFont="1" applyFill="1" applyAlignment="1">
      <alignment horizontal="center"/>
    </xf>
    <xf numFmtId="0" fontId="1" fillId="75" borderId="0" xfId="11" applyFont="1" applyFill="1" applyAlignment="1" applyProtection="1">
      <alignment horizontal="left" vertical="top" wrapText="1"/>
    </xf>
    <xf numFmtId="164" fontId="1" fillId="75" borderId="13" xfId="8" applyNumberFormat="1" applyFont="1" applyFill="1" applyBorder="1" applyAlignment="1" applyProtection="1">
      <alignment horizontal="left"/>
    </xf>
    <xf numFmtId="164" fontId="1" fillId="75" borderId="0" xfId="8" applyNumberFormat="1" applyFont="1" applyFill="1" applyAlignment="1" applyProtection="1">
      <alignment horizontal="left"/>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0" fontId="1" fillId="0" borderId="0" xfId="11" applyFont="1" applyAlignment="1" applyProtection="1">
      <alignment horizontal="left" wrapText="1"/>
    </xf>
    <xf numFmtId="0" fontId="3" fillId="75" borderId="0" xfId="8" applyFont="1" applyFill="1" applyAlignment="1" applyProtection="1">
      <alignment horizontal="center"/>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4">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34"/>
  <sheetViews>
    <sheetView showGridLines="0" tabSelected="1" zoomScale="85" zoomScaleNormal="85" zoomScaleSheetLayoutView="100" workbookViewId="0"/>
  </sheetViews>
  <sheetFormatPr defaultColWidth="9.28515625" defaultRowHeight="12.75"/>
  <sheetData>
    <row r="3" spans="1:18" ht="48.75">
      <c r="A3" s="94" t="s">
        <v>26</v>
      </c>
      <c r="N3" s="95"/>
    </row>
    <row r="4" spans="1:18" ht="12" customHeight="1">
      <c r="A4" s="94"/>
      <c r="N4" s="95"/>
    </row>
    <row r="5" spans="1:18" ht="13.5" thickBot="1">
      <c r="A5" s="96"/>
      <c r="B5" s="96"/>
      <c r="C5" s="96"/>
      <c r="D5" s="96"/>
      <c r="E5" s="96"/>
      <c r="F5" s="96"/>
      <c r="G5" s="96"/>
      <c r="H5" s="96"/>
      <c r="I5" s="96"/>
      <c r="J5" s="96"/>
      <c r="K5" s="96"/>
      <c r="L5" s="96"/>
      <c r="M5" s="96"/>
      <c r="N5" s="96"/>
      <c r="O5" s="96"/>
      <c r="P5" s="96"/>
      <c r="Q5" s="96"/>
      <c r="R5" s="96"/>
    </row>
    <row r="6" spans="1:18" ht="6" customHeight="1">
      <c r="A6" s="97"/>
    </row>
    <row r="7" spans="1:18" ht="13.5">
      <c r="A7" s="164" t="s">
        <v>26</v>
      </c>
    </row>
    <row r="8" spans="1:18" ht="55.5" customHeight="1">
      <c r="A8" s="715" t="s">
        <v>182</v>
      </c>
      <c r="B8" s="716"/>
      <c r="C8" s="716"/>
      <c r="D8" s="716"/>
      <c r="E8" s="716"/>
      <c r="F8" s="716"/>
      <c r="G8" s="716"/>
      <c r="H8" s="716"/>
      <c r="I8" s="716"/>
      <c r="J8" s="716"/>
      <c r="K8" s="716"/>
      <c r="L8" s="716"/>
      <c r="M8" s="716"/>
      <c r="N8" s="716"/>
      <c r="O8" s="716"/>
      <c r="P8" s="716"/>
      <c r="Q8" s="716"/>
      <c r="R8" s="716"/>
    </row>
    <row r="9" spans="1:18" ht="6" customHeight="1">
      <c r="A9" s="165"/>
    </row>
    <row r="10" spans="1:18" ht="71.25" customHeight="1">
      <c r="A10" s="715" t="s">
        <v>116</v>
      </c>
      <c r="B10" s="716"/>
      <c r="C10" s="716"/>
      <c r="D10" s="716"/>
      <c r="E10" s="716"/>
      <c r="F10" s="716"/>
      <c r="G10" s="716"/>
      <c r="H10" s="716"/>
      <c r="I10" s="716"/>
      <c r="J10" s="716"/>
      <c r="K10" s="716"/>
      <c r="L10" s="716"/>
      <c r="M10" s="716"/>
      <c r="N10" s="716"/>
      <c r="O10" s="716"/>
      <c r="P10" s="716"/>
      <c r="Q10" s="716"/>
      <c r="R10" s="716"/>
    </row>
    <row r="11" spans="1:18" ht="13.5">
      <c r="A11" s="166"/>
      <c r="B11" s="167"/>
      <c r="C11" s="167"/>
      <c r="D11" s="167"/>
      <c r="E11" s="167"/>
      <c r="F11" s="167"/>
      <c r="G11" s="167"/>
      <c r="H11" s="167"/>
      <c r="I11" s="167"/>
      <c r="J11" s="167"/>
      <c r="K11" s="167"/>
      <c r="L11" s="167"/>
      <c r="M11" s="167"/>
      <c r="N11" s="167"/>
      <c r="O11" s="167"/>
    </row>
    <row r="12" spans="1:18" ht="13.5">
      <c r="A12" s="168" t="s">
        <v>130</v>
      </c>
    </row>
    <row r="13" spans="1:18" ht="13.5">
      <c r="A13" s="168" t="s">
        <v>142</v>
      </c>
    </row>
    <row r="14" spans="1:18" ht="13.5">
      <c r="A14" s="174" t="s">
        <v>172</v>
      </c>
    </row>
    <row r="15" spans="1:18" ht="13.5">
      <c r="A15" s="174" t="s">
        <v>171</v>
      </c>
    </row>
    <row r="16" spans="1:18" ht="13.5">
      <c r="A16" s="174"/>
      <c r="B16" s="179" t="s">
        <v>122</v>
      </c>
    </row>
    <row r="17" spans="1:19" ht="13.5">
      <c r="A17" s="174" t="s">
        <v>183</v>
      </c>
      <c r="B17" s="178"/>
    </row>
    <row r="18" spans="1:19" ht="13.5">
      <c r="A18" s="168" t="s">
        <v>139</v>
      </c>
    </row>
    <row r="19" spans="1:19" ht="13.5">
      <c r="A19" s="168" t="s">
        <v>196</v>
      </c>
    </row>
    <row r="20" spans="1:19" ht="13.5">
      <c r="B20" s="179" t="s">
        <v>118</v>
      </c>
    </row>
    <row r="21" spans="1:19" ht="13.5">
      <c r="A21" s="168" t="s">
        <v>152</v>
      </c>
    </row>
    <row r="22" spans="1:19" ht="13.5">
      <c r="A22" s="168" t="s">
        <v>153</v>
      </c>
    </row>
    <row r="23" spans="1:19" ht="12" customHeight="1">
      <c r="A23" s="165"/>
    </row>
    <row r="24" spans="1:19" ht="207" customHeight="1">
      <c r="A24" s="715" t="s">
        <v>151</v>
      </c>
      <c r="B24" s="717"/>
      <c r="C24" s="717"/>
      <c r="D24" s="717"/>
      <c r="E24" s="717"/>
      <c r="F24" s="717"/>
      <c r="G24" s="717"/>
      <c r="H24" s="717"/>
      <c r="I24" s="717"/>
      <c r="J24" s="717"/>
      <c r="K24" s="717"/>
      <c r="L24" s="717"/>
      <c r="M24" s="717"/>
      <c r="N24" s="717"/>
      <c r="O24" s="717"/>
      <c r="P24" s="717"/>
      <c r="Q24" s="717"/>
      <c r="R24" s="717"/>
    </row>
    <row r="25" spans="1:19" ht="6" customHeight="1">
      <c r="A25" s="165"/>
    </row>
    <row r="26" spans="1:19" ht="34.5" customHeight="1">
      <c r="A26" s="715" t="s">
        <v>195</v>
      </c>
      <c r="B26" s="717"/>
      <c r="C26" s="717"/>
      <c r="D26" s="717"/>
      <c r="E26" s="717"/>
      <c r="F26" s="717"/>
      <c r="G26" s="717"/>
      <c r="H26" s="717"/>
      <c r="I26" s="717"/>
      <c r="J26" s="717"/>
      <c r="K26" s="717"/>
      <c r="L26" s="717"/>
      <c r="M26" s="717"/>
      <c r="N26" s="717"/>
      <c r="O26" s="717"/>
      <c r="P26" s="717"/>
      <c r="Q26" s="717"/>
      <c r="R26" s="717"/>
    </row>
    <row r="27" spans="1:19" ht="6" customHeight="1">
      <c r="A27" s="165"/>
    </row>
    <row r="28" spans="1:19">
      <c r="A28" s="715" t="s">
        <v>112</v>
      </c>
      <c r="B28" s="717"/>
      <c r="C28" s="717"/>
      <c r="D28" s="717"/>
      <c r="E28" s="717"/>
      <c r="F28" s="717"/>
      <c r="G28" s="717"/>
      <c r="H28" s="717"/>
      <c r="I28" s="717"/>
      <c r="J28" s="717"/>
      <c r="K28" s="717"/>
      <c r="L28" s="717"/>
      <c r="M28" s="717"/>
      <c r="N28" s="717"/>
      <c r="O28" s="717"/>
      <c r="P28" s="717"/>
      <c r="Q28" s="717"/>
      <c r="R28" s="717"/>
      <c r="S28" s="172"/>
    </row>
    <row r="29" spans="1:19" ht="5.25" customHeight="1">
      <c r="A29" s="169"/>
      <c r="B29" s="170"/>
      <c r="C29" s="170"/>
      <c r="D29" s="170"/>
      <c r="E29" s="170"/>
      <c r="F29" s="170"/>
      <c r="G29" s="170"/>
      <c r="H29" s="170"/>
      <c r="I29" s="170"/>
      <c r="J29" s="170"/>
      <c r="K29" s="170"/>
      <c r="L29" s="170"/>
      <c r="M29" s="170"/>
      <c r="N29" s="170"/>
      <c r="O29" s="170"/>
      <c r="P29" s="170"/>
      <c r="Q29" s="170"/>
      <c r="R29" s="170"/>
    </row>
    <row r="30" spans="1:19">
      <c r="A30" s="715" t="s">
        <v>65</v>
      </c>
      <c r="B30" s="717"/>
      <c r="C30" s="717"/>
      <c r="D30" s="717"/>
      <c r="E30" s="717"/>
      <c r="F30" s="717"/>
      <c r="G30" s="717"/>
      <c r="H30" s="717"/>
      <c r="I30" s="717"/>
      <c r="J30" s="717"/>
      <c r="K30" s="717"/>
      <c r="L30" s="717"/>
      <c r="M30" s="717"/>
      <c r="N30" s="717"/>
      <c r="O30" s="717"/>
      <c r="P30" s="717"/>
      <c r="Q30" s="717"/>
      <c r="R30" s="717"/>
    </row>
    <row r="31" spans="1:19" ht="13.5">
      <c r="A31" s="169"/>
      <c r="B31" s="170"/>
      <c r="C31" s="170"/>
      <c r="D31" s="170"/>
      <c r="E31" s="170"/>
      <c r="F31" s="170"/>
      <c r="G31" s="170"/>
      <c r="H31" s="170"/>
      <c r="I31" s="170"/>
      <c r="J31" s="170"/>
      <c r="K31" s="170"/>
      <c r="L31" s="170"/>
      <c r="M31" s="170"/>
      <c r="N31" s="170"/>
      <c r="O31" s="170"/>
      <c r="P31" s="170"/>
      <c r="Q31" s="170"/>
      <c r="R31" s="170"/>
    </row>
    <row r="32" spans="1:19" ht="5.25" customHeight="1">
      <c r="A32" s="171"/>
      <c r="B32" s="170"/>
      <c r="C32" s="170"/>
      <c r="D32" s="170"/>
      <c r="E32" s="170"/>
      <c r="F32" s="170"/>
      <c r="G32" s="170"/>
      <c r="H32" s="170"/>
      <c r="I32" s="170"/>
      <c r="J32" s="170"/>
      <c r="K32" s="170"/>
      <c r="L32" s="170"/>
      <c r="M32" s="170"/>
      <c r="N32" s="170"/>
      <c r="O32" s="170"/>
      <c r="P32" s="170"/>
      <c r="Q32" s="170"/>
      <c r="R32" s="170"/>
    </row>
    <row r="33" spans="1:18" ht="6" customHeight="1">
      <c r="A33" s="165"/>
    </row>
    <row r="34" spans="1:18" s="624" customFormat="1" ht="37.5" customHeight="1">
      <c r="A34" s="713" t="s">
        <v>210</v>
      </c>
      <c r="B34" s="714"/>
      <c r="C34" s="714"/>
      <c r="D34" s="714"/>
      <c r="E34" s="714"/>
      <c r="F34" s="714"/>
      <c r="G34" s="714"/>
      <c r="H34" s="714"/>
      <c r="I34" s="714"/>
      <c r="J34" s="714"/>
      <c r="K34" s="714"/>
      <c r="L34" s="714"/>
      <c r="M34" s="714"/>
      <c r="N34" s="714"/>
      <c r="O34" s="714"/>
      <c r="P34" s="714"/>
      <c r="Q34" s="714"/>
      <c r="R34" s="714"/>
    </row>
  </sheetData>
  <sheetProtection sheet="1" objects="1" scenarios="1"/>
  <mergeCells count="7">
    <mergeCell ref="A34:R34"/>
    <mergeCell ref="A8:R8"/>
    <mergeCell ref="A10:R10"/>
    <mergeCell ref="A24:R24"/>
    <mergeCell ref="A26:R26"/>
    <mergeCell ref="A28:R28"/>
    <mergeCell ref="A30:R30"/>
  </mergeCells>
  <phoneticPr fontId="14" type="noConversion"/>
  <pageMargins left="0.7" right="0.7" top="0.25" bottom="0.44" header="0.3" footer="0.3"/>
  <pageSetup scale="64"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Q56"/>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55" customWidth="1"/>
    <col min="2" max="2" width="2" style="55" customWidth="1"/>
    <col min="3" max="3" width="2.7109375" style="55" customWidth="1"/>
    <col min="4" max="4" width="53" style="55" customWidth="1"/>
    <col min="5" max="16" width="9.7109375" style="55" customWidth="1"/>
    <col min="17" max="17" width="1.42578125" style="55" customWidth="1"/>
    <col min="18" max="16384" width="11.42578125" style="55"/>
  </cols>
  <sheetData>
    <row r="1" spans="2:17">
      <c r="B1" s="730" t="s">
        <v>39</v>
      </c>
      <c r="C1" s="730"/>
      <c r="D1" s="730"/>
      <c r="E1" s="730"/>
      <c r="F1" s="730"/>
      <c r="G1" s="730"/>
      <c r="H1" s="730"/>
      <c r="I1" s="730"/>
      <c r="J1" s="730"/>
      <c r="K1" s="730"/>
      <c r="L1" s="730"/>
      <c r="M1" s="730"/>
      <c r="N1" s="730"/>
      <c r="O1" s="730"/>
      <c r="P1" s="730"/>
      <c r="Q1" s="730"/>
    </row>
    <row r="2" spans="2:17" ht="12.75" customHeight="1">
      <c r="B2" s="730" t="s">
        <v>227</v>
      </c>
      <c r="C2" s="730"/>
      <c r="D2" s="730"/>
      <c r="E2" s="730"/>
      <c r="F2" s="730"/>
      <c r="G2" s="730"/>
      <c r="H2" s="730"/>
      <c r="I2" s="730"/>
      <c r="J2" s="730"/>
      <c r="K2" s="730"/>
      <c r="L2" s="730"/>
      <c r="M2" s="730"/>
      <c r="N2" s="730"/>
      <c r="O2" s="730"/>
      <c r="P2" s="730"/>
      <c r="Q2" s="730"/>
    </row>
    <row r="3" spans="2:17" ht="12.75" customHeight="1">
      <c r="B3" s="730" t="s">
        <v>224</v>
      </c>
      <c r="C3" s="730"/>
      <c r="D3" s="730"/>
      <c r="E3" s="730"/>
      <c r="F3" s="730"/>
      <c r="G3" s="730"/>
      <c r="H3" s="730"/>
      <c r="I3" s="730"/>
      <c r="J3" s="730"/>
      <c r="K3" s="730"/>
      <c r="L3" s="730"/>
      <c r="M3" s="730"/>
      <c r="N3" s="730"/>
      <c r="O3" s="730"/>
      <c r="P3" s="730"/>
      <c r="Q3" s="730"/>
    </row>
    <row r="4" spans="2:17" ht="12.75" customHeight="1"/>
    <row r="5" spans="2:17" ht="12.75" customHeight="1"/>
    <row r="6" spans="2:17" ht="12.75" customHeight="1">
      <c r="E6" s="56" t="s">
        <v>3</v>
      </c>
      <c r="F6" s="56" t="s">
        <v>4</v>
      </c>
      <c r="G6" s="56" t="s">
        <v>5</v>
      </c>
      <c r="H6" s="56" t="s">
        <v>6</v>
      </c>
      <c r="I6" s="426" t="s">
        <v>3</v>
      </c>
      <c r="J6" s="437" t="s">
        <v>4</v>
      </c>
      <c r="K6" s="563" t="s">
        <v>5</v>
      </c>
      <c r="L6" s="610" t="s">
        <v>6</v>
      </c>
      <c r="M6" s="628" t="s">
        <v>3</v>
      </c>
      <c r="N6" s="639" t="s">
        <v>4</v>
      </c>
      <c r="O6" s="657" t="s">
        <v>5</v>
      </c>
      <c r="P6" s="663" t="s">
        <v>6</v>
      </c>
    </row>
    <row r="7" spans="2:17" ht="12.75" customHeight="1" thickBot="1">
      <c r="E7" s="56" t="s">
        <v>157</v>
      </c>
      <c r="F7" s="56" t="s">
        <v>157</v>
      </c>
      <c r="G7" s="56" t="s">
        <v>157</v>
      </c>
      <c r="H7" s="56" t="s">
        <v>157</v>
      </c>
      <c r="I7" s="426" t="s">
        <v>173</v>
      </c>
      <c r="J7" s="437" t="s">
        <v>173</v>
      </c>
      <c r="K7" s="563" t="s">
        <v>173</v>
      </c>
      <c r="L7" s="610" t="s">
        <v>173</v>
      </c>
      <c r="M7" s="628" t="s">
        <v>213</v>
      </c>
      <c r="N7" s="639" t="s">
        <v>213</v>
      </c>
      <c r="O7" s="657" t="s">
        <v>213</v>
      </c>
      <c r="P7" s="663" t="s">
        <v>213</v>
      </c>
    </row>
    <row r="8" spans="2:17" ht="12.75" customHeight="1">
      <c r="B8" s="59" t="s">
        <v>95</v>
      </c>
      <c r="C8" s="60"/>
      <c r="D8" s="60"/>
      <c r="E8" s="57"/>
      <c r="F8" s="57"/>
      <c r="G8" s="57"/>
      <c r="H8" s="57"/>
      <c r="I8" s="57"/>
      <c r="J8" s="57"/>
      <c r="K8" s="57"/>
      <c r="L8" s="57"/>
      <c r="M8" s="57"/>
      <c r="N8" s="57"/>
      <c r="O8" s="57"/>
      <c r="P8" s="57"/>
    </row>
    <row r="9" spans="2:17" ht="12.75" customHeight="1">
      <c r="C9" s="55" t="s">
        <v>82</v>
      </c>
      <c r="E9" s="101">
        <v>1065</v>
      </c>
      <c r="F9" s="447">
        <v>900</v>
      </c>
      <c r="G9" s="447">
        <v>774</v>
      </c>
      <c r="H9" s="447">
        <v>1140</v>
      </c>
      <c r="I9" s="447">
        <v>988</v>
      </c>
      <c r="J9" s="447">
        <v>764</v>
      </c>
      <c r="K9" s="447">
        <v>655</v>
      </c>
      <c r="L9" s="447">
        <v>935</v>
      </c>
      <c r="M9" s="447">
        <v>948</v>
      </c>
      <c r="N9" s="447">
        <v>1112</v>
      </c>
      <c r="O9" s="447">
        <v>1127</v>
      </c>
      <c r="P9" s="197">
        <v>1247</v>
      </c>
    </row>
    <row r="10" spans="2:17" ht="12.75" customHeight="1">
      <c r="C10" s="55" t="s">
        <v>94</v>
      </c>
      <c r="E10" s="126">
        <v>687</v>
      </c>
      <c r="F10" s="493">
        <v>552</v>
      </c>
      <c r="G10" s="493">
        <v>534</v>
      </c>
      <c r="H10" s="493">
        <v>844</v>
      </c>
      <c r="I10" s="493">
        <v>614</v>
      </c>
      <c r="J10" s="493">
        <v>459</v>
      </c>
      <c r="K10" s="493">
        <v>452</v>
      </c>
      <c r="L10" s="493">
        <v>713</v>
      </c>
      <c r="M10" s="493">
        <v>566</v>
      </c>
      <c r="N10" s="493">
        <v>615</v>
      </c>
      <c r="O10" s="493">
        <v>589</v>
      </c>
      <c r="P10" s="230">
        <v>910</v>
      </c>
    </row>
    <row r="11" spans="2:17" ht="12.75" customHeight="1">
      <c r="C11" s="55" t="s">
        <v>46</v>
      </c>
      <c r="E11" s="404">
        <v>213</v>
      </c>
      <c r="F11" s="494">
        <v>189</v>
      </c>
      <c r="G11" s="494">
        <v>204</v>
      </c>
      <c r="H11" s="494">
        <v>397</v>
      </c>
      <c r="I11" s="494">
        <v>223</v>
      </c>
      <c r="J11" s="494">
        <v>173</v>
      </c>
      <c r="K11" s="494">
        <v>175</v>
      </c>
      <c r="L11" s="494">
        <v>338</v>
      </c>
      <c r="M11" s="494">
        <v>274</v>
      </c>
      <c r="N11" s="494">
        <v>205</v>
      </c>
      <c r="O11" s="494">
        <v>238</v>
      </c>
      <c r="P11" s="241">
        <v>256</v>
      </c>
    </row>
    <row r="12" spans="2:17" ht="12.75" customHeight="1" thickBot="1">
      <c r="C12" s="55" t="s">
        <v>96</v>
      </c>
      <c r="E12" s="405">
        <f t="shared" ref="E12:F12" si="0">SUM(E9:E11)</f>
        <v>1965</v>
      </c>
      <c r="F12" s="517">
        <f t="shared" si="0"/>
        <v>1641</v>
      </c>
      <c r="G12" s="517">
        <f t="shared" ref="G12:H12" si="1">SUM(G9:G11)</f>
        <v>1512</v>
      </c>
      <c r="H12" s="517">
        <f t="shared" si="1"/>
        <v>2381</v>
      </c>
      <c r="I12" s="517">
        <f t="shared" ref="I12:J12" si="2">SUM(I9:I11)</f>
        <v>1825</v>
      </c>
      <c r="J12" s="517">
        <f t="shared" si="2"/>
        <v>1396</v>
      </c>
      <c r="K12" s="517">
        <f t="shared" ref="K12:L12" si="3">SUM(K9:K11)</f>
        <v>1282</v>
      </c>
      <c r="L12" s="517">
        <f t="shared" si="3"/>
        <v>1986</v>
      </c>
      <c r="M12" s="517">
        <f t="shared" ref="M12:N12" si="4">SUM(M9:M11)</f>
        <v>1788</v>
      </c>
      <c r="N12" s="517">
        <f t="shared" si="4"/>
        <v>1932</v>
      </c>
      <c r="O12" s="517">
        <f t="shared" ref="O12:P12" si="5">SUM(O9:O11)</f>
        <v>1954</v>
      </c>
      <c r="P12" s="242">
        <f t="shared" si="5"/>
        <v>2413</v>
      </c>
    </row>
    <row r="13" spans="2:17" ht="12.75" customHeight="1" thickTop="1">
      <c r="E13" s="126"/>
      <c r="F13" s="493"/>
      <c r="G13" s="493"/>
      <c r="H13" s="493"/>
      <c r="I13" s="493"/>
      <c r="J13" s="493"/>
      <c r="K13" s="493"/>
      <c r="L13" s="493"/>
      <c r="M13" s="493"/>
      <c r="N13" s="493"/>
      <c r="O13" s="493"/>
      <c r="P13" s="230"/>
    </row>
    <row r="14" spans="2:17">
      <c r="B14" s="722" t="s">
        <v>106</v>
      </c>
      <c r="C14" s="722"/>
      <c r="D14" s="722"/>
      <c r="E14" s="153"/>
      <c r="F14" s="513"/>
      <c r="G14" s="513"/>
      <c r="H14" s="513"/>
      <c r="I14" s="513"/>
      <c r="J14" s="513"/>
      <c r="K14" s="513"/>
      <c r="L14" s="513"/>
      <c r="M14" s="513"/>
      <c r="N14" s="513"/>
      <c r="O14" s="513"/>
      <c r="P14" s="243"/>
    </row>
    <row r="15" spans="2:17" ht="12.75" customHeight="1">
      <c r="C15" s="55" t="s">
        <v>82</v>
      </c>
      <c r="E15" s="126">
        <v>-333</v>
      </c>
      <c r="F15" s="493">
        <v>-141</v>
      </c>
      <c r="G15" s="493">
        <v>76</v>
      </c>
      <c r="H15" s="493">
        <v>248</v>
      </c>
      <c r="I15" s="493">
        <v>-318</v>
      </c>
      <c r="J15" s="493">
        <v>-120</v>
      </c>
      <c r="K15" s="493">
        <v>-33</v>
      </c>
      <c r="L15" s="493">
        <v>425</v>
      </c>
      <c r="M15" s="493">
        <v>-143</v>
      </c>
      <c r="N15" s="493">
        <v>124</v>
      </c>
      <c r="O15" s="493">
        <v>-86</v>
      </c>
      <c r="P15" s="230">
        <v>390</v>
      </c>
    </row>
    <row r="16" spans="2:17" ht="12.75" customHeight="1">
      <c r="C16" s="55" t="s">
        <v>94</v>
      </c>
      <c r="E16" s="126">
        <v>-200</v>
      </c>
      <c r="F16" s="493">
        <v>-100</v>
      </c>
      <c r="G16" s="493">
        <v>60</v>
      </c>
      <c r="H16" s="493">
        <v>151</v>
      </c>
      <c r="I16" s="493">
        <v>-200</v>
      </c>
      <c r="J16" s="493">
        <v>-58</v>
      </c>
      <c r="K16" s="493">
        <v>-26</v>
      </c>
      <c r="L16" s="493">
        <v>238</v>
      </c>
      <c r="M16" s="493">
        <v>-101</v>
      </c>
      <c r="N16" s="493">
        <v>16</v>
      </c>
      <c r="O16" s="493">
        <v>-75</v>
      </c>
      <c r="P16" s="230">
        <v>220</v>
      </c>
    </row>
    <row r="17" spans="2:17" ht="12.75" customHeight="1">
      <c r="C17" s="55" t="s">
        <v>46</v>
      </c>
      <c r="E17" s="126">
        <v>-48</v>
      </c>
      <c r="F17" s="493">
        <v>-15</v>
      </c>
      <c r="G17" s="493">
        <v>10</v>
      </c>
      <c r="H17" s="493">
        <v>55</v>
      </c>
      <c r="I17" s="493">
        <v>-49</v>
      </c>
      <c r="J17" s="493">
        <v>-11</v>
      </c>
      <c r="K17" s="493">
        <v>-9</v>
      </c>
      <c r="L17" s="493">
        <v>59</v>
      </c>
      <c r="M17" s="493">
        <v>-22</v>
      </c>
      <c r="N17" s="493">
        <v>6</v>
      </c>
      <c r="O17" s="493">
        <v>-26</v>
      </c>
      <c r="P17" s="230">
        <v>28</v>
      </c>
    </row>
    <row r="18" spans="2:17" ht="12.75" customHeight="1" thickBot="1">
      <c r="C18" s="55" t="s">
        <v>47</v>
      </c>
      <c r="E18" s="406">
        <f t="shared" ref="E18" si="6">SUM(E15:E17)</f>
        <v>-581</v>
      </c>
      <c r="F18" s="515">
        <f t="shared" ref="F18:G18" si="7">SUM(F15:F17)</f>
        <v>-256</v>
      </c>
      <c r="G18" s="515">
        <f t="shared" si="7"/>
        <v>146</v>
      </c>
      <c r="H18" s="515">
        <f t="shared" ref="H18:I18" si="8">SUM(H15:H17)</f>
        <v>454</v>
      </c>
      <c r="I18" s="515">
        <f t="shared" si="8"/>
        <v>-567</v>
      </c>
      <c r="J18" s="515">
        <f t="shared" ref="J18:K18" si="9">SUM(J15:J17)</f>
        <v>-189</v>
      </c>
      <c r="K18" s="515">
        <f t="shared" si="9"/>
        <v>-68</v>
      </c>
      <c r="L18" s="515">
        <f t="shared" ref="L18:M18" si="10">SUM(L15:L17)</f>
        <v>722</v>
      </c>
      <c r="M18" s="515">
        <f t="shared" si="10"/>
        <v>-266</v>
      </c>
      <c r="N18" s="515">
        <f t="shared" ref="N18:O18" si="11">SUM(N15:N17)</f>
        <v>146</v>
      </c>
      <c r="O18" s="515">
        <f t="shared" si="11"/>
        <v>-187</v>
      </c>
      <c r="P18" s="244">
        <f t="shared" ref="P18" si="12">SUM(P15:P17)</f>
        <v>638</v>
      </c>
    </row>
    <row r="19" spans="2:17" ht="12.75" customHeight="1" thickTop="1">
      <c r="E19" s="58"/>
      <c r="F19" s="58"/>
      <c r="G19" s="58"/>
      <c r="H19" s="58"/>
      <c r="I19" s="58"/>
      <c r="J19" s="58"/>
      <c r="K19" s="58"/>
      <c r="L19" s="58"/>
      <c r="M19" s="58"/>
      <c r="N19" s="58"/>
      <c r="O19" s="58"/>
      <c r="P19" s="58"/>
    </row>
    <row r="20" spans="2:17" ht="12.75" customHeight="1">
      <c r="E20" s="58"/>
      <c r="F20" s="58"/>
      <c r="G20" s="58"/>
      <c r="H20" s="58"/>
      <c r="I20" s="58"/>
      <c r="J20" s="58"/>
      <c r="K20" s="58"/>
      <c r="L20" s="58"/>
      <c r="M20" s="58"/>
      <c r="N20" s="58"/>
      <c r="O20" s="58"/>
      <c r="P20" s="58"/>
    </row>
    <row r="21" spans="2:17" ht="13.5">
      <c r="C21" s="55" t="s">
        <v>165</v>
      </c>
    </row>
    <row r="22" spans="2:17" ht="13.5" customHeight="1">
      <c r="C22" s="55" t="s">
        <v>179</v>
      </c>
      <c r="D22" s="112"/>
      <c r="E22" s="114"/>
      <c r="F22" s="114"/>
      <c r="G22" s="114"/>
      <c r="H22" s="114"/>
      <c r="I22" s="114"/>
      <c r="J22" s="114"/>
      <c r="K22" s="114"/>
      <c r="L22" s="114"/>
      <c r="M22" s="114"/>
      <c r="N22" s="114"/>
      <c r="O22" s="114"/>
      <c r="P22" s="114"/>
    </row>
    <row r="23" spans="2:17">
      <c r="B23" s="59"/>
      <c r="C23" s="719"/>
      <c r="D23" s="719"/>
      <c r="E23" s="719"/>
      <c r="F23" s="719"/>
      <c r="G23" s="719"/>
      <c r="H23" s="719"/>
      <c r="I23" s="719"/>
      <c r="J23" s="719"/>
      <c r="K23" s="719"/>
      <c r="L23" s="719"/>
      <c r="M23" s="719"/>
      <c r="N23" s="719"/>
      <c r="O23" s="719"/>
      <c r="P23" s="719"/>
      <c r="Q23" s="719"/>
    </row>
    <row r="24" spans="2:17" s="237" customFormat="1">
      <c r="B24" s="352"/>
      <c r="E24" s="353"/>
      <c r="F24" s="353"/>
      <c r="G24" s="353"/>
      <c r="H24" s="353"/>
      <c r="I24" s="353"/>
      <c r="J24" s="353"/>
      <c r="K24" s="353"/>
      <c r="L24" s="353"/>
      <c r="M24" s="353"/>
      <c r="N24" s="353"/>
      <c r="O24" s="353"/>
    </row>
    <row r="25" spans="2:17" s="237" customFormat="1">
      <c r="B25" s="352"/>
      <c r="E25" s="354"/>
      <c r="F25" s="354"/>
      <c r="G25" s="354"/>
      <c r="H25" s="354"/>
      <c r="I25" s="354"/>
      <c r="J25" s="354"/>
      <c r="K25" s="354"/>
      <c r="L25" s="354"/>
      <c r="M25" s="354"/>
      <c r="N25" s="354"/>
      <c r="O25" s="354"/>
    </row>
    <row r="26" spans="2:17" s="237" customFormat="1">
      <c r="B26" s="352"/>
      <c r="E26" s="354"/>
      <c r="F26" s="354"/>
      <c r="G26" s="354"/>
      <c r="H26" s="354"/>
      <c r="I26" s="354"/>
      <c r="J26" s="354"/>
      <c r="K26" s="354"/>
      <c r="L26" s="354"/>
      <c r="M26" s="354"/>
      <c r="N26" s="354"/>
      <c r="O26" s="354"/>
    </row>
    <row r="27" spans="2:17" s="237" customFormat="1" ht="12.75">
      <c r="C27" s="224"/>
      <c r="D27" s="355"/>
      <c r="E27" s="354"/>
      <c r="F27" s="354"/>
      <c r="G27" s="354"/>
      <c r="H27" s="354"/>
      <c r="I27" s="354"/>
      <c r="J27" s="354"/>
      <c r="K27" s="354"/>
      <c r="L27" s="354"/>
      <c r="M27" s="354"/>
      <c r="N27" s="354"/>
      <c r="O27" s="354"/>
    </row>
    <row r="28" spans="2:17" s="237" customFormat="1">
      <c r="E28" s="354"/>
      <c r="F28" s="354"/>
      <c r="G28" s="354"/>
      <c r="H28" s="354"/>
      <c r="I28" s="354"/>
      <c r="J28" s="354"/>
      <c r="K28" s="354"/>
      <c r="L28" s="354"/>
      <c r="M28" s="354"/>
      <c r="N28" s="354"/>
      <c r="O28" s="354"/>
    </row>
    <row r="29" spans="2:17" s="237" customFormat="1">
      <c r="E29" s="354"/>
      <c r="F29" s="354"/>
      <c r="G29" s="354"/>
      <c r="H29" s="354"/>
      <c r="I29" s="354"/>
      <c r="J29" s="354"/>
      <c r="K29" s="354"/>
      <c r="L29" s="354"/>
      <c r="M29" s="354"/>
      <c r="N29" s="354"/>
      <c r="O29" s="354"/>
    </row>
    <row r="30" spans="2:17" s="237" customFormat="1">
      <c r="E30" s="354"/>
      <c r="F30" s="354"/>
      <c r="G30" s="354"/>
      <c r="H30" s="354"/>
      <c r="I30" s="354"/>
      <c r="J30" s="354"/>
      <c r="K30" s="354"/>
      <c r="L30" s="354"/>
      <c r="M30" s="354"/>
      <c r="N30" s="354"/>
      <c r="O30" s="354"/>
    </row>
    <row r="31" spans="2:17" s="237" customFormat="1">
      <c r="E31" s="354"/>
      <c r="F31" s="354"/>
      <c r="G31" s="354"/>
      <c r="H31" s="354"/>
      <c r="I31" s="354"/>
      <c r="J31" s="354"/>
      <c r="K31" s="354"/>
      <c r="L31" s="354"/>
      <c r="M31" s="354"/>
      <c r="N31" s="354"/>
      <c r="O31" s="354"/>
    </row>
    <row r="32" spans="2:17" s="237" customFormat="1">
      <c r="E32" s="354"/>
      <c r="F32" s="354"/>
      <c r="G32" s="354"/>
      <c r="H32" s="354"/>
      <c r="I32" s="354"/>
      <c r="J32" s="354"/>
      <c r="K32" s="354"/>
      <c r="L32" s="354"/>
      <c r="M32" s="354"/>
      <c r="N32" s="354"/>
      <c r="O32" s="354"/>
    </row>
    <row r="33" spans="5:15" s="237" customFormat="1">
      <c r="E33" s="354"/>
      <c r="F33" s="354"/>
      <c r="G33" s="354"/>
      <c r="H33" s="354"/>
      <c r="I33" s="354"/>
      <c r="J33" s="354"/>
      <c r="K33" s="354"/>
      <c r="L33" s="354"/>
      <c r="M33" s="354"/>
      <c r="N33" s="354"/>
      <c r="O33" s="354"/>
    </row>
    <row r="34" spans="5:15" s="237" customFormat="1">
      <c r="E34" s="354"/>
      <c r="F34" s="354"/>
      <c r="G34" s="354"/>
    </row>
    <row r="35" spans="5:15" s="237" customFormat="1">
      <c r="E35" s="354"/>
      <c r="F35" s="354"/>
      <c r="G35" s="354"/>
      <c r="H35" s="354"/>
      <c r="I35" s="354"/>
      <c r="J35" s="354"/>
      <c r="K35" s="354"/>
      <c r="L35" s="354"/>
      <c r="M35" s="354"/>
      <c r="N35" s="354"/>
      <c r="O35" s="354"/>
    </row>
    <row r="36" spans="5:15" s="237" customFormat="1">
      <c r="E36" s="354"/>
      <c r="F36" s="354"/>
      <c r="G36" s="354"/>
      <c r="H36" s="354"/>
      <c r="I36" s="354"/>
      <c r="J36" s="354"/>
      <c r="K36" s="354"/>
      <c r="L36" s="354"/>
      <c r="M36" s="354"/>
      <c r="N36" s="354"/>
      <c r="O36" s="354"/>
    </row>
    <row r="37" spans="5:15" s="237" customFormat="1">
      <c r="E37" s="354"/>
      <c r="F37" s="354"/>
      <c r="G37" s="354"/>
      <c r="H37" s="354"/>
      <c r="I37" s="354"/>
      <c r="J37" s="354"/>
      <c r="K37" s="354"/>
      <c r="L37" s="354"/>
      <c r="M37" s="354"/>
      <c r="N37" s="354"/>
      <c r="O37" s="354"/>
    </row>
    <row r="38" spans="5:15" s="237" customFormat="1">
      <c r="E38" s="354"/>
      <c r="F38" s="354"/>
      <c r="G38" s="354"/>
      <c r="H38" s="354"/>
      <c r="I38" s="354"/>
      <c r="J38" s="354"/>
      <c r="K38" s="354"/>
      <c r="L38" s="354"/>
      <c r="M38" s="354"/>
      <c r="N38" s="354"/>
      <c r="O38" s="354"/>
    </row>
    <row r="39" spans="5:15" s="237" customFormat="1">
      <c r="E39" s="354"/>
      <c r="F39" s="354"/>
      <c r="G39" s="354"/>
      <c r="H39" s="354"/>
      <c r="I39" s="354"/>
      <c r="J39" s="354"/>
      <c r="K39" s="354"/>
      <c r="L39" s="354"/>
      <c r="M39" s="354"/>
      <c r="N39" s="354"/>
      <c r="O39" s="354"/>
    </row>
    <row r="40" spans="5:15" s="237" customFormat="1">
      <c r="E40" s="354"/>
      <c r="F40" s="354"/>
      <c r="G40" s="354"/>
      <c r="H40" s="354"/>
      <c r="I40" s="354"/>
      <c r="J40" s="354"/>
      <c r="K40" s="354"/>
      <c r="L40" s="354"/>
      <c r="M40" s="354"/>
      <c r="N40" s="354"/>
      <c r="O40" s="354"/>
    </row>
    <row r="41" spans="5:15" s="237" customFormat="1">
      <c r="E41" s="354"/>
      <c r="F41" s="354"/>
      <c r="G41" s="354"/>
      <c r="H41" s="354"/>
      <c r="I41" s="354"/>
      <c r="J41" s="354"/>
      <c r="K41" s="354"/>
      <c r="L41" s="354"/>
      <c r="M41" s="354"/>
      <c r="N41" s="354"/>
      <c r="O41" s="354"/>
    </row>
    <row r="42" spans="5:15" s="237" customFormat="1">
      <c r="E42" s="354"/>
      <c r="F42" s="354"/>
      <c r="G42" s="354"/>
      <c r="H42" s="354"/>
      <c r="I42" s="354"/>
      <c r="J42" s="354"/>
      <c r="K42" s="354"/>
      <c r="L42" s="354"/>
      <c r="M42" s="354"/>
      <c r="N42" s="354"/>
      <c r="O42" s="354"/>
    </row>
    <row r="43" spans="5:15" s="237" customFormat="1">
      <c r="E43" s="354"/>
      <c r="F43" s="354"/>
      <c r="G43" s="354"/>
      <c r="H43" s="354"/>
      <c r="I43" s="354"/>
      <c r="J43" s="354"/>
      <c r="K43" s="354"/>
      <c r="L43" s="354"/>
      <c r="M43" s="354"/>
      <c r="N43" s="354"/>
      <c r="O43" s="354"/>
    </row>
    <row r="44" spans="5:15" s="237" customFormat="1">
      <c r="E44" s="354"/>
      <c r="F44" s="354"/>
      <c r="G44" s="354"/>
      <c r="H44" s="354"/>
      <c r="I44" s="354"/>
      <c r="J44" s="354"/>
      <c r="K44" s="354"/>
      <c r="L44" s="354"/>
      <c r="M44" s="354"/>
      <c r="N44" s="354"/>
      <c r="O44" s="354"/>
    </row>
    <row r="45" spans="5:15" s="237" customFormat="1">
      <c r="E45" s="354"/>
      <c r="F45" s="354"/>
      <c r="G45" s="354"/>
      <c r="H45" s="354"/>
      <c r="I45" s="354"/>
      <c r="J45" s="354"/>
      <c r="K45" s="354"/>
      <c r="L45" s="354"/>
      <c r="M45" s="354"/>
    </row>
    <row r="46" spans="5:15" s="237" customFormat="1">
      <c r="E46" s="354"/>
      <c r="F46" s="354"/>
      <c r="G46" s="354"/>
      <c r="H46" s="354"/>
      <c r="I46" s="354"/>
      <c r="J46" s="354"/>
      <c r="K46" s="354"/>
      <c r="L46" s="354"/>
      <c r="M46" s="354"/>
    </row>
    <row r="47" spans="5:15" s="237" customFormat="1">
      <c r="E47" s="354"/>
      <c r="F47" s="354"/>
      <c r="G47" s="354"/>
      <c r="H47" s="354"/>
      <c r="I47" s="354"/>
      <c r="J47" s="354"/>
      <c r="K47" s="354"/>
    </row>
    <row r="48" spans="5:15" s="237" customFormat="1">
      <c r="E48" s="354"/>
      <c r="F48" s="354"/>
      <c r="G48" s="354"/>
      <c r="H48" s="354"/>
      <c r="I48" s="354"/>
      <c r="J48" s="354"/>
      <c r="K48" s="354"/>
    </row>
    <row r="49" spans="5:11" s="237" customFormat="1">
      <c r="E49" s="354"/>
      <c r="F49" s="354"/>
      <c r="G49" s="354"/>
      <c r="H49" s="354"/>
      <c r="I49" s="354"/>
      <c r="J49" s="354"/>
      <c r="K49" s="354"/>
    </row>
    <row r="50" spans="5:11" s="237" customFormat="1">
      <c r="E50" s="354"/>
      <c r="F50" s="354"/>
      <c r="G50" s="354"/>
      <c r="H50" s="354"/>
      <c r="I50" s="354"/>
      <c r="J50" s="354"/>
      <c r="K50" s="354"/>
    </row>
    <row r="51" spans="5:11" s="237" customFormat="1"/>
    <row r="52" spans="5:11" s="237" customFormat="1"/>
    <row r="53" spans="5:11" s="237" customFormat="1"/>
    <row r="54" spans="5:11" s="237" customFormat="1"/>
    <row r="55" spans="5:11" s="237" customFormat="1"/>
    <row r="56" spans="5:11" s="237" customFormat="1"/>
  </sheetData>
  <sheetProtection sheet="1" objects="1" scenarios="1"/>
  <mergeCells count="5">
    <mergeCell ref="B1:Q1"/>
    <mergeCell ref="B2:Q2"/>
    <mergeCell ref="B3:Q3"/>
    <mergeCell ref="B14:D14"/>
    <mergeCell ref="C23:Q23"/>
  </mergeCells>
  <pageMargins left="0.7" right="0.7" top="0.25" bottom="0.44" header="0.3" footer="0.3"/>
  <pageSetup scale="70"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P54"/>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D9" sqref="D9"/>
    </sheetView>
  </sheetViews>
  <sheetFormatPr defaultColWidth="9.28515625" defaultRowHeight="12"/>
  <cols>
    <col min="1" max="1" width="2.28515625" style="33" customWidth="1"/>
    <col min="2" max="2" width="30.7109375" style="33" customWidth="1"/>
    <col min="3" max="3" width="2.5703125" style="33" customWidth="1"/>
    <col min="4" max="15" width="8.7109375" style="33" customWidth="1"/>
    <col min="16" max="16" width="1.28515625" style="33" customWidth="1"/>
    <col min="17" max="16384" width="9.28515625" style="33"/>
  </cols>
  <sheetData>
    <row r="1" spans="2:16" ht="15" customHeight="1">
      <c r="B1" s="718" t="s">
        <v>58</v>
      </c>
      <c r="C1" s="718"/>
      <c r="D1" s="718"/>
      <c r="E1" s="718"/>
      <c r="F1" s="718"/>
      <c r="G1" s="718"/>
      <c r="H1" s="718"/>
      <c r="I1" s="718"/>
      <c r="J1" s="718"/>
      <c r="K1" s="718"/>
      <c r="L1" s="718"/>
      <c r="M1" s="718"/>
      <c r="N1" s="718"/>
      <c r="O1" s="718"/>
      <c r="P1" s="718"/>
    </row>
    <row r="2" spans="2:16" ht="15" customHeight="1">
      <c r="B2" s="718" t="s">
        <v>228</v>
      </c>
      <c r="C2" s="718"/>
      <c r="D2" s="718"/>
      <c r="E2" s="718"/>
      <c r="F2" s="718"/>
      <c r="G2" s="718"/>
      <c r="H2" s="718"/>
      <c r="I2" s="718"/>
      <c r="J2" s="718"/>
      <c r="K2" s="718"/>
      <c r="L2" s="718"/>
      <c r="M2" s="718"/>
      <c r="N2" s="718"/>
      <c r="O2" s="718"/>
      <c r="P2" s="718"/>
    </row>
    <row r="3" spans="2:16">
      <c r="B3" s="718" t="s">
        <v>224</v>
      </c>
      <c r="C3" s="718"/>
      <c r="D3" s="718"/>
      <c r="E3" s="718"/>
      <c r="F3" s="718"/>
      <c r="G3" s="718"/>
      <c r="H3" s="718"/>
      <c r="I3" s="718"/>
      <c r="J3" s="718"/>
      <c r="K3" s="718"/>
      <c r="L3" s="718"/>
      <c r="M3" s="718"/>
      <c r="N3" s="718"/>
      <c r="O3" s="718"/>
      <c r="P3" s="718"/>
    </row>
    <row r="4" spans="2:16">
      <c r="B4" s="93"/>
      <c r="C4" s="93"/>
      <c r="D4" s="93"/>
      <c r="E4" s="93"/>
      <c r="F4" s="93"/>
      <c r="G4" s="93"/>
      <c r="H4" s="427"/>
      <c r="I4" s="438"/>
      <c r="J4" s="564"/>
      <c r="K4" s="607"/>
      <c r="L4" s="625"/>
      <c r="M4" s="636"/>
      <c r="N4" s="654"/>
      <c r="O4" s="660"/>
    </row>
    <row r="5" spans="2:16">
      <c r="B5" s="34"/>
      <c r="C5" s="34"/>
      <c r="D5" s="34"/>
      <c r="E5" s="34"/>
      <c r="F5" s="34"/>
      <c r="G5" s="34"/>
      <c r="H5" s="34"/>
      <c r="I5" s="34"/>
      <c r="J5" s="34"/>
      <c r="K5" s="34"/>
      <c r="L5" s="34"/>
      <c r="M5" s="34"/>
      <c r="N5" s="34"/>
      <c r="O5" s="34"/>
    </row>
    <row r="6" spans="2:16" ht="15" customHeight="1">
      <c r="B6" s="61"/>
      <c r="C6" s="93"/>
      <c r="D6" s="93"/>
      <c r="E6" s="93"/>
      <c r="F6" s="93"/>
      <c r="G6" s="93"/>
      <c r="H6" s="427"/>
      <c r="I6" s="438"/>
      <c r="J6" s="564"/>
      <c r="K6" s="607"/>
      <c r="L6" s="625"/>
      <c r="M6" s="636"/>
      <c r="N6" s="654"/>
      <c r="O6" s="660"/>
    </row>
    <row r="7" spans="2:16" ht="15" customHeight="1">
      <c r="B7" s="61"/>
      <c r="C7" s="93"/>
      <c r="D7" s="8" t="s">
        <v>3</v>
      </c>
      <c r="E7" s="8" t="s">
        <v>4</v>
      </c>
      <c r="F7" s="8" t="s">
        <v>5</v>
      </c>
      <c r="G7" s="8" t="s">
        <v>6</v>
      </c>
      <c r="H7" s="425" t="s">
        <v>3</v>
      </c>
      <c r="I7" s="436" t="s">
        <v>4</v>
      </c>
      <c r="J7" s="562" t="s">
        <v>5</v>
      </c>
      <c r="K7" s="609" t="s">
        <v>6</v>
      </c>
      <c r="L7" s="627" t="s">
        <v>3</v>
      </c>
      <c r="M7" s="638" t="s">
        <v>4</v>
      </c>
      <c r="N7" s="656" t="s">
        <v>5</v>
      </c>
      <c r="O7" s="662" t="s">
        <v>6</v>
      </c>
    </row>
    <row r="8" spans="2:16" ht="12.75" thickBot="1">
      <c r="B8" s="61"/>
      <c r="C8" s="93"/>
      <c r="D8" s="23" t="s">
        <v>157</v>
      </c>
      <c r="E8" s="23" t="s">
        <v>157</v>
      </c>
      <c r="F8" s="23" t="s">
        <v>157</v>
      </c>
      <c r="G8" s="23" t="s">
        <v>157</v>
      </c>
      <c r="H8" s="23" t="s">
        <v>173</v>
      </c>
      <c r="I8" s="23" t="s">
        <v>173</v>
      </c>
      <c r="J8" s="23" t="s">
        <v>173</v>
      </c>
      <c r="K8" s="23" t="s">
        <v>173</v>
      </c>
      <c r="L8" s="23" t="s">
        <v>213</v>
      </c>
      <c r="M8" s="23" t="s">
        <v>213</v>
      </c>
      <c r="N8" s="23" t="s">
        <v>213</v>
      </c>
      <c r="O8" s="23" t="s">
        <v>213</v>
      </c>
    </row>
    <row r="9" spans="2:16">
      <c r="B9" s="62" t="s">
        <v>64</v>
      </c>
      <c r="D9" s="64"/>
      <c r="E9" s="64"/>
      <c r="F9" s="64"/>
      <c r="G9" s="64"/>
      <c r="H9" s="64"/>
      <c r="I9" s="64"/>
      <c r="J9" s="64"/>
      <c r="K9" s="64"/>
      <c r="L9" s="64"/>
      <c r="M9" s="64"/>
      <c r="N9" s="64"/>
      <c r="O9" s="64"/>
    </row>
    <row r="10" spans="2:16">
      <c r="B10" s="34" t="s">
        <v>162</v>
      </c>
      <c r="D10" s="518">
        <v>529</v>
      </c>
      <c r="E10" s="518">
        <v>9</v>
      </c>
      <c r="F10" s="518">
        <v>253</v>
      </c>
      <c r="G10" s="518">
        <v>999</v>
      </c>
      <c r="H10" s="518">
        <v>450</v>
      </c>
      <c r="I10" s="518">
        <v>154</v>
      </c>
      <c r="J10" s="518">
        <v>309</v>
      </c>
      <c r="K10" s="518">
        <v>918</v>
      </c>
      <c r="L10" s="518">
        <v>148</v>
      </c>
      <c r="M10" s="518">
        <v>768</v>
      </c>
      <c r="N10" s="518">
        <v>196</v>
      </c>
      <c r="O10" s="256">
        <v>1140</v>
      </c>
      <c r="P10" s="100"/>
    </row>
    <row r="11" spans="2:16">
      <c r="B11" s="34" t="s">
        <v>71</v>
      </c>
      <c r="D11" s="519">
        <v>31</v>
      </c>
      <c r="E11" s="519">
        <v>30</v>
      </c>
      <c r="F11" s="519">
        <v>36</v>
      </c>
      <c r="G11" s="519">
        <v>34</v>
      </c>
      <c r="H11" s="519">
        <v>18</v>
      </c>
      <c r="I11" s="519">
        <v>27</v>
      </c>
      <c r="J11" s="519">
        <v>34</v>
      </c>
      <c r="K11" s="519">
        <v>37</v>
      </c>
      <c r="L11" s="519">
        <v>19</v>
      </c>
      <c r="M11" s="519">
        <v>13</v>
      </c>
      <c r="N11" s="519">
        <v>24</v>
      </c>
      <c r="O11" s="227">
        <v>22</v>
      </c>
      <c r="P11" s="100"/>
    </row>
    <row r="12" spans="2:16">
      <c r="B12" s="34" t="s">
        <v>68</v>
      </c>
      <c r="D12" s="518">
        <f t="shared" ref="D12:E12" si="0">D10-D11</f>
        <v>498</v>
      </c>
      <c r="E12" s="518">
        <f t="shared" si="0"/>
        <v>-21</v>
      </c>
      <c r="F12" s="518">
        <f t="shared" ref="F12:G12" si="1">F10-F11</f>
        <v>217</v>
      </c>
      <c r="G12" s="518">
        <f t="shared" si="1"/>
        <v>965</v>
      </c>
      <c r="H12" s="518">
        <f t="shared" ref="H12:I12" si="2">H10-H11</f>
        <v>432</v>
      </c>
      <c r="I12" s="518">
        <f t="shared" si="2"/>
        <v>127</v>
      </c>
      <c r="J12" s="518">
        <f t="shared" ref="J12:K12" si="3">J10-J11</f>
        <v>275</v>
      </c>
      <c r="K12" s="518">
        <f t="shared" si="3"/>
        <v>881</v>
      </c>
      <c r="L12" s="518">
        <f t="shared" ref="L12:M12" si="4">L10-L11</f>
        <v>129</v>
      </c>
      <c r="M12" s="518">
        <f t="shared" si="4"/>
        <v>755</v>
      </c>
      <c r="N12" s="518">
        <f t="shared" ref="N12:O12" si="5">N10-N11</f>
        <v>172</v>
      </c>
      <c r="O12" s="256">
        <f t="shared" si="5"/>
        <v>1118</v>
      </c>
    </row>
    <row r="13" spans="2:16">
      <c r="D13" s="520"/>
      <c r="E13" s="520"/>
      <c r="F13" s="520"/>
      <c r="G13" s="520"/>
      <c r="H13" s="520"/>
      <c r="I13" s="520"/>
      <c r="J13" s="520"/>
      <c r="K13" s="520"/>
      <c r="L13" s="520"/>
      <c r="M13" s="520"/>
      <c r="N13" s="520"/>
      <c r="O13" s="257"/>
    </row>
    <row r="14" spans="2:16">
      <c r="B14" s="34" t="s">
        <v>74</v>
      </c>
      <c r="D14" s="518">
        <v>2331</v>
      </c>
      <c r="E14" s="518">
        <v>2075</v>
      </c>
      <c r="F14" s="518">
        <v>1949</v>
      </c>
      <c r="G14" s="518">
        <f t="shared" ref="G14:O14" si="6">SUM(D10:G10)</f>
        <v>1790</v>
      </c>
      <c r="H14" s="518">
        <f t="shared" si="6"/>
        <v>1711</v>
      </c>
      <c r="I14" s="518">
        <f t="shared" si="6"/>
        <v>1856</v>
      </c>
      <c r="J14" s="518">
        <f t="shared" si="6"/>
        <v>1912</v>
      </c>
      <c r="K14" s="518">
        <f t="shared" si="6"/>
        <v>1831</v>
      </c>
      <c r="L14" s="518">
        <f t="shared" si="6"/>
        <v>1529</v>
      </c>
      <c r="M14" s="518">
        <f t="shared" si="6"/>
        <v>2143</v>
      </c>
      <c r="N14" s="518">
        <f t="shared" si="6"/>
        <v>2030</v>
      </c>
      <c r="O14" s="256">
        <f t="shared" si="6"/>
        <v>2252</v>
      </c>
    </row>
    <row r="15" spans="2:16">
      <c r="B15" s="34" t="s">
        <v>75</v>
      </c>
      <c r="D15" s="519">
        <v>165</v>
      </c>
      <c r="E15" s="519">
        <v>164</v>
      </c>
      <c r="F15" s="519">
        <v>166</v>
      </c>
      <c r="G15" s="519">
        <f t="shared" ref="G15:O15" si="7">SUM(D11:G11)</f>
        <v>131</v>
      </c>
      <c r="H15" s="519">
        <f t="shared" si="7"/>
        <v>118</v>
      </c>
      <c r="I15" s="519">
        <f t="shared" si="7"/>
        <v>115</v>
      </c>
      <c r="J15" s="519">
        <f t="shared" si="7"/>
        <v>113</v>
      </c>
      <c r="K15" s="519">
        <f t="shared" si="7"/>
        <v>116</v>
      </c>
      <c r="L15" s="519">
        <f t="shared" si="7"/>
        <v>117</v>
      </c>
      <c r="M15" s="519">
        <f t="shared" si="7"/>
        <v>103</v>
      </c>
      <c r="N15" s="519">
        <f t="shared" si="7"/>
        <v>93</v>
      </c>
      <c r="O15" s="227">
        <f t="shared" si="7"/>
        <v>78</v>
      </c>
    </row>
    <row r="16" spans="2:16">
      <c r="B16" s="34" t="s">
        <v>76</v>
      </c>
      <c r="D16" s="521">
        <f t="shared" ref="D16:F16" si="8">D14-D15</f>
        <v>2166</v>
      </c>
      <c r="E16" s="521">
        <f t="shared" si="8"/>
        <v>1911</v>
      </c>
      <c r="F16" s="521">
        <f t="shared" si="8"/>
        <v>1783</v>
      </c>
      <c r="G16" s="521">
        <f t="shared" ref="G16:H16" si="9">G14-G15</f>
        <v>1659</v>
      </c>
      <c r="H16" s="521">
        <f t="shared" si="9"/>
        <v>1593</v>
      </c>
      <c r="I16" s="521">
        <f t="shared" ref="I16:J16" si="10">I14-I15</f>
        <v>1741</v>
      </c>
      <c r="J16" s="521">
        <f t="shared" si="10"/>
        <v>1799</v>
      </c>
      <c r="K16" s="521">
        <f t="shared" ref="K16:L16" si="11">K14-K15</f>
        <v>1715</v>
      </c>
      <c r="L16" s="521">
        <f t="shared" si="11"/>
        <v>1412</v>
      </c>
      <c r="M16" s="521">
        <f t="shared" ref="M16:N16" si="12">M14-M15</f>
        <v>2040</v>
      </c>
      <c r="N16" s="521">
        <f t="shared" si="12"/>
        <v>1937</v>
      </c>
      <c r="O16" s="258">
        <f t="shared" ref="O16" si="13">O14-O15</f>
        <v>2174</v>
      </c>
    </row>
    <row r="19" spans="2:14">
      <c r="B19" s="33" t="s">
        <v>79</v>
      </c>
    </row>
    <row r="21" spans="2:14">
      <c r="D21" s="151"/>
      <c r="E21" s="151"/>
      <c r="F21" s="151"/>
      <c r="G21" s="151"/>
      <c r="H21" s="151"/>
      <c r="I21" s="151"/>
      <c r="J21" s="151"/>
      <c r="K21" s="151"/>
      <c r="L21" s="151"/>
      <c r="M21" s="151"/>
      <c r="N21" s="151"/>
    </row>
    <row r="22" spans="2:14">
      <c r="D22" s="91"/>
      <c r="E22" s="91"/>
      <c r="F22" s="91"/>
      <c r="G22" s="91"/>
      <c r="H22" s="91"/>
      <c r="I22" s="91"/>
      <c r="J22" s="91"/>
      <c r="K22" s="91"/>
      <c r="L22" s="91"/>
      <c r="M22" s="91"/>
      <c r="N22" s="91"/>
    </row>
    <row r="23" spans="2:14">
      <c r="D23" s="151"/>
      <c r="E23" s="151"/>
      <c r="F23" s="151"/>
      <c r="G23" s="151"/>
      <c r="H23" s="151"/>
      <c r="I23" s="151"/>
      <c r="J23" s="151"/>
      <c r="K23" s="151"/>
      <c r="L23" s="151"/>
      <c r="M23" s="151"/>
      <c r="N23" s="151"/>
    </row>
    <row r="25" spans="2:14" s="257" customFormat="1">
      <c r="D25" s="359"/>
      <c r="E25" s="359"/>
      <c r="F25" s="359"/>
      <c r="G25" s="359"/>
      <c r="H25" s="359"/>
      <c r="I25" s="359"/>
      <c r="J25" s="359"/>
      <c r="K25" s="359"/>
      <c r="L25" s="359"/>
      <c r="M25" s="359"/>
      <c r="N25" s="359"/>
    </row>
    <row r="26" spans="2:14" s="257" customFormat="1">
      <c r="D26" s="360"/>
      <c r="E26" s="360"/>
      <c r="F26" s="360"/>
      <c r="G26" s="360"/>
      <c r="H26" s="360"/>
      <c r="I26" s="360"/>
      <c r="J26" s="360"/>
      <c r="K26" s="360"/>
      <c r="L26" s="360"/>
      <c r="M26" s="360"/>
      <c r="N26" s="360"/>
    </row>
    <row r="27" spans="2:14" s="257" customFormat="1">
      <c r="D27" s="359"/>
      <c r="E27" s="359"/>
      <c r="F27" s="359"/>
      <c r="G27" s="359"/>
      <c r="H27" s="359"/>
      <c r="I27" s="359"/>
      <c r="J27" s="359"/>
      <c r="K27" s="359"/>
      <c r="L27" s="359"/>
      <c r="M27" s="359"/>
      <c r="N27" s="359"/>
    </row>
    <row r="28" spans="2:14" s="257" customFormat="1">
      <c r="D28" s="359"/>
      <c r="E28" s="359"/>
      <c r="F28" s="359"/>
      <c r="G28" s="359"/>
      <c r="H28" s="359"/>
      <c r="I28" s="359"/>
      <c r="J28" s="359"/>
      <c r="K28" s="359"/>
      <c r="L28" s="359"/>
    </row>
    <row r="29" spans="2:14" s="257" customFormat="1">
      <c r="D29" s="359"/>
      <c r="E29" s="359"/>
      <c r="F29" s="359"/>
      <c r="G29" s="359"/>
      <c r="H29" s="359"/>
      <c r="I29" s="359"/>
      <c r="J29" s="359"/>
      <c r="K29" s="359"/>
      <c r="L29" s="359"/>
      <c r="M29" s="359"/>
      <c r="N29" s="359"/>
    </row>
    <row r="30" spans="2:14" s="257" customFormat="1">
      <c r="D30" s="359"/>
      <c r="E30" s="359"/>
      <c r="F30" s="359"/>
      <c r="G30" s="359"/>
      <c r="H30" s="359"/>
      <c r="I30" s="359"/>
      <c r="J30" s="359"/>
      <c r="K30" s="359"/>
      <c r="L30" s="359"/>
      <c r="M30" s="359"/>
      <c r="N30" s="359"/>
    </row>
    <row r="31" spans="2:14" s="257" customFormat="1">
      <c r="D31" s="359"/>
      <c r="E31" s="359"/>
      <c r="F31" s="359"/>
      <c r="G31" s="359"/>
      <c r="H31" s="359"/>
      <c r="I31" s="359"/>
      <c r="J31" s="359"/>
      <c r="K31" s="359"/>
      <c r="L31" s="359"/>
      <c r="M31" s="359"/>
      <c r="N31" s="359"/>
    </row>
    <row r="32" spans="2:14" s="257" customFormat="1">
      <c r="D32" s="359"/>
      <c r="E32" s="359"/>
      <c r="F32" s="359"/>
      <c r="G32" s="359"/>
      <c r="H32" s="359"/>
      <c r="I32" s="359"/>
      <c r="J32" s="359"/>
      <c r="K32" s="359"/>
      <c r="L32" s="359"/>
      <c r="M32" s="359"/>
      <c r="N32" s="359"/>
    </row>
    <row r="33" spans="4:14" s="257" customFormat="1">
      <c r="D33" s="359"/>
      <c r="E33" s="359"/>
      <c r="F33" s="359"/>
      <c r="G33" s="359"/>
      <c r="H33" s="359"/>
      <c r="I33" s="359"/>
      <c r="J33" s="359"/>
      <c r="K33" s="359"/>
      <c r="L33" s="359"/>
      <c r="M33" s="359"/>
      <c r="N33" s="359"/>
    </row>
    <row r="34" spans="4:14" s="257" customFormat="1">
      <c r="D34" s="359"/>
      <c r="E34" s="359"/>
      <c r="F34" s="359"/>
      <c r="G34" s="359"/>
      <c r="H34" s="359"/>
      <c r="I34" s="359"/>
      <c r="J34" s="359"/>
      <c r="K34" s="359"/>
      <c r="L34" s="359"/>
      <c r="M34" s="359"/>
      <c r="N34" s="359"/>
    </row>
    <row r="35" spans="4:14" s="257" customFormat="1">
      <c r="D35" s="359"/>
      <c r="E35" s="359"/>
      <c r="F35" s="359"/>
      <c r="G35" s="359"/>
      <c r="H35" s="359"/>
      <c r="I35" s="359"/>
      <c r="J35" s="359"/>
      <c r="K35" s="359"/>
      <c r="L35" s="359"/>
      <c r="M35" s="359"/>
      <c r="N35" s="359"/>
    </row>
    <row r="36" spans="4:14" s="257" customFormat="1">
      <c r="D36" s="359"/>
      <c r="E36" s="359"/>
      <c r="F36" s="359"/>
      <c r="G36" s="359"/>
      <c r="H36" s="359"/>
      <c r="I36" s="359"/>
      <c r="J36" s="359"/>
      <c r="K36" s="359"/>
      <c r="L36" s="359"/>
      <c r="M36" s="359"/>
      <c r="N36" s="359"/>
    </row>
    <row r="37" spans="4:14" s="257" customFormat="1">
      <c r="D37" s="359"/>
      <c r="E37" s="359"/>
      <c r="F37" s="359"/>
      <c r="G37" s="359"/>
      <c r="H37" s="359"/>
      <c r="I37" s="359"/>
      <c r="J37" s="359"/>
      <c r="K37" s="359"/>
      <c r="L37" s="359"/>
      <c r="M37" s="359"/>
      <c r="N37" s="359"/>
    </row>
    <row r="38" spans="4:14" s="257" customFormat="1">
      <c r="D38" s="359"/>
      <c r="E38" s="359"/>
      <c r="F38" s="359"/>
      <c r="G38" s="359"/>
      <c r="H38" s="359"/>
      <c r="I38" s="359"/>
      <c r="J38" s="359"/>
      <c r="K38" s="359"/>
      <c r="L38" s="359"/>
      <c r="M38" s="359"/>
      <c r="N38" s="359"/>
    </row>
    <row r="39" spans="4:14" s="257" customFormat="1">
      <c r="D39" s="359"/>
      <c r="E39" s="359"/>
      <c r="F39" s="359"/>
      <c r="G39" s="359"/>
      <c r="H39" s="359"/>
      <c r="I39" s="359"/>
      <c r="J39" s="359"/>
    </row>
    <row r="40" spans="4:14" s="257" customFormat="1">
      <c r="D40" s="359"/>
      <c r="E40" s="359"/>
      <c r="F40" s="359"/>
      <c r="G40" s="359"/>
      <c r="H40" s="359"/>
      <c r="I40" s="359"/>
      <c r="J40" s="359"/>
    </row>
    <row r="41" spans="4:14" s="257" customFormat="1">
      <c r="D41" s="359"/>
      <c r="E41" s="359"/>
      <c r="F41" s="359"/>
      <c r="G41" s="359"/>
      <c r="H41" s="359"/>
      <c r="I41" s="359"/>
      <c r="J41" s="359"/>
    </row>
    <row r="42" spans="4:14" s="257" customFormat="1">
      <c r="D42" s="359"/>
      <c r="E42" s="359"/>
      <c r="F42" s="359"/>
      <c r="G42" s="359"/>
      <c r="H42" s="359"/>
      <c r="I42" s="359"/>
      <c r="J42" s="359"/>
    </row>
    <row r="43" spans="4:14" s="257" customFormat="1">
      <c r="D43" s="359"/>
      <c r="E43" s="359"/>
      <c r="F43" s="359"/>
      <c r="G43" s="359"/>
      <c r="H43" s="359"/>
      <c r="I43" s="359"/>
      <c r="J43" s="359"/>
    </row>
    <row r="44" spans="4:14" s="257" customFormat="1">
      <c r="D44" s="359"/>
      <c r="E44" s="359"/>
      <c r="F44" s="359"/>
      <c r="G44" s="359"/>
      <c r="H44" s="359"/>
      <c r="I44" s="359"/>
      <c r="J44" s="359"/>
    </row>
    <row r="45" spans="4:14" s="257" customFormat="1">
      <c r="D45" s="359"/>
      <c r="E45" s="359"/>
      <c r="F45" s="359"/>
      <c r="G45" s="359"/>
      <c r="H45" s="359"/>
      <c r="I45" s="359"/>
      <c r="J45" s="359"/>
    </row>
    <row r="46" spans="4:14" s="257" customFormat="1"/>
    <row r="47" spans="4:14" s="257" customFormat="1"/>
    <row r="48" spans="4:14" s="257" customFormat="1"/>
    <row r="49" s="257" customFormat="1"/>
    <row r="50" s="257" customFormat="1"/>
    <row r="51" s="257" customFormat="1"/>
    <row r="52" s="257" customFormat="1"/>
    <row r="53" s="257" customFormat="1"/>
    <row r="54" s="257" customFormat="1"/>
  </sheetData>
  <sheetProtection sheet="1" objects="1" scenarios="1"/>
  <mergeCells count="3">
    <mergeCell ref="B1:P1"/>
    <mergeCell ref="B2:P2"/>
    <mergeCell ref="B3:P3"/>
  </mergeCells>
  <pageMargins left="0.7" right="0.7" top="0.25" bottom="0.44" header="0.3" footer="0.3"/>
  <pageSetup scale="86"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68"/>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E9" sqref="E9"/>
    </sheetView>
  </sheetViews>
  <sheetFormatPr defaultColWidth="8.7109375" defaultRowHeight="12"/>
  <cols>
    <col min="1" max="3" width="2.7109375" style="1" customWidth="1"/>
    <col min="4" max="4" width="42.85546875" style="1" customWidth="1"/>
    <col min="5" max="16" width="9.7109375" style="89" customWidth="1"/>
    <col min="17" max="17" width="1.42578125" style="89" customWidth="1"/>
    <col min="18" max="18" width="9.7109375" style="89" customWidth="1"/>
    <col min="19" max="19" width="1" style="89" customWidth="1"/>
    <col min="20" max="16384" width="8.7109375" style="89"/>
  </cols>
  <sheetData>
    <row r="1" spans="1:20" s="16" customFormat="1" ht="15" customHeight="1" collapsed="1">
      <c r="A1" s="726" t="s">
        <v>28</v>
      </c>
      <c r="B1" s="726"/>
      <c r="C1" s="726"/>
      <c r="D1" s="726"/>
      <c r="E1" s="726"/>
      <c r="F1" s="726"/>
      <c r="G1" s="726"/>
      <c r="H1" s="726"/>
      <c r="I1" s="726"/>
      <c r="J1" s="726"/>
      <c r="K1" s="726"/>
      <c r="L1" s="726"/>
      <c r="M1" s="726"/>
      <c r="N1" s="726"/>
      <c r="O1" s="726"/>
      <c r="P1" s="726"/>
      <c r="Q1" s="726"/>
      <c r="R1" s="726"/>
      <c r="S1" s="726"/>
    </row>
    <row r="2" spans="1:20" s="16" customFormat="1" ht="15" customHeight="1">
      <c r="A2" s="726" t="s">
        <v>229</v>
      </c>
      <c r="B2" s="726"/>
      <c r="C2" s="726"/>
      <c r="D2" s="726"/>
      <c r="E2" s="726"/>
      <c r="F2" s="726"/>
      <c r="G2" s="726"/>
      <c r="H2" s="726"/>
      <c r="I2" s="726"/>
      <c r="J2" s="726"/>
      <c r="K2" s="726"/>
      <c r="L2" s="726"/>
      <c r="M2" s="726"/>
      <c r="N2" s="726"/>
      <c r="O2" s="726"/>
      <c r="P2" s="726"/>
      <c r="Q2" s="726"/>
      <c r="R2" s="726"/>
      <c r="S2" s="726"/>
    </row>
    <row r="3" spans="1:20" s="16" customFormat="1" ht="15" customHeight="1">
      <c r="A3" s="723" t="s">
        <v>218</v>
      </c>
      <c r="B3" s="723"/>
      <c r="C3" s="723"/>
      <c r="D3" s="723"/>
      <c r="E3" s="723"/>
      <c r="F3" s="723"/>
      <c r="G3" s="723"/>
      <c r="H3" s="723"/>
      <c r="I3" s="723"/>
      <c r="J3" s="723"/>
      <c r="K3" s="723"/>
      <c r="L3" s="723"/>
      <c r="M3" s="723"/>
      <c r="N3" s="723"/>
      <c r="O3" s="723"/>
      <c r="P3" s="723"/>
      <c r="Q3" s="723"/>
      <c r="R3" s="723"/>
      <c r="S3" s="723"/>
    </row>
    <row r="4" spans="1:20">
      <c r="A4" s="75"/>
      <c r="B4" s="75"/>
      <c r="C4" s="75"/>
      <c r="D4" s="75"/>
      <c r="E4" s="100"/>
      <c r="F4" s="100"/>
      <c r="G4" s="100"/>
      <c r="H4" s="100"/>
      <c r="I4" s="100"/>
      <c r="J4" s="100"/>
      <c r="K4" s="100"/>
      <c r="L4" s="100"/>
      <c r="M4" s="100"/>
      <c r="N4" s="100"/>
      <c r="O4" s="100"/>
      <c r="P4" s="100"/>
      <c r="Q4" s="100"/>
    </row>
    <row r="5" spans="1:20">
      <c r="A5" s="12"/>
    </row>
    <row r="6" spans="1:20">
      <c r="E6" s="67" t="s">
        <v>3</v>
      </c>
      <c r="F6" s="67" t="s">
        <v>4</v>
      </c>
      <c r="G6" s="67" t="s">
        <v>5</v>
      </c>
      <c r="H6" s="67" t="s">
        <v>6</v>
      </c>
      <c r="I6" s="424" t="s">
        <v>3</v>
      </c>
      <c r="J6" s="435" t="s">
        <v>4</v>
      </c>
      <c r="K6" s="561" t="s">
        <v>5</v>
      </c>
      <c r="L6" s="608" t="s">
        <v>6</v>
      </c>
      <c r="M6" s="626" t="s">
        <v>3</v>
      </c>
      <c r="N6" s="637" t="s">
        <v>4</v>
      </c>
      <c r="O6" s="655" t="s">
        <v>5</v>
      </c>
      <c r="P6" s="661" t="s">
        <v>6</v>
      </c>
      <c r="R6" s="67" t="s">
        <v>66</v>
      </c>
    </row>
    <row r="7" spans="1:20">
      <c r="A7" s="8"/>
      <c r="B7" s="8"/>
      <c r="C7" s="8"/>
      <c r="D7" s="8"/>
      <c r="E7" s="68" t="s">
        <v>157</v>
      </c>
      <c r="F7" s="68" t="s">
        <v>157</v>
      </c>
      <c r="G7" s="68" t="s">
        <v>157</v>
      </c>
      <c r="H7" s="68" t="s">
        <v>157</v>
      </c>
      <c r="I7" s="68" t="s">
        <v>173</v>
      </c>
      <c r="J7" s="68" t="s">
        <v>173</v>
      </c>
      <c r="K7" s="68" t="s">
        <v>173</v>
      </c>
      <c r="L7" s="68" t="s">
        <v>173</v>
      </c>
      <c r="M7" s="68" t="s">
        <v>213</v>
      </c>
      <c r="N7" s="68" t="s">
        <v>213</v>
      </c>
      <c r="O7" s="68" t="s">
        <v>213</v>
      </c>
      <c r="P7" s="68" t="s">
        <v>213</v>
      </c>
      <c r="R7" s="68" t="s">
        <v>242</v>
      </c>
    </row>
    <row r="8" spans="1:20" ht="5.25" customHeight="1">
      <c r="E8" s="100"/>
      <c r="F8" s="100"/>
      <c r="G8" s="100"/>
      <c r="H8" s="100"/>
      <c r="I8" s="100"/>
      <c r="J8" s="100"/>
      <c r="K8" s="100"/>
      <c r="L8" s="100"/>
      <c r="M8" s="100"/>
      <c r="N8" s="100"/>
      <c r="O8" s="100"/>
      <c r="P8" s="100"/>
      <c r="R8" s="100"/>
    </row>
    <row r="9" spans="1:20">
      <c r="A9" s="4"/>
      <c r="B9" s="14" t="s">
        <v>159</v>
      </c>
      <c r="C9" s="4"/>
      <c r="D9" s="4"/>
      <c r="E9" s="108">
        <v>500</v>
      </c>
      <c r="F9" s="522">
        <v>402</v>
      </c>
      <c r="G9" s="522">
        <v>260</v>
      </c>
      <c r="H9" s="522">
        <f>650+35</f>
        <v>685</v>
      </c>
      <c r="I9" s="522">
        <v>447</v>
      </c>
      <c r="J9" s="522">
        <v>328</v>
      </c>
      <c r="K9" s="522">
        <v>204</v>
      </c>
      <c r="L9" s="522">
        <v>525</v>
      </c>
      <c r="M9" s="522">
        <v>505</v>
      </c>
      <c r="N9" s="522">
        <v>580</v>
      </c>
      <c r="O9" s="522">
        <v>604</v>
      </c>
      <c r="P9" s="225">
        <v>508</v>
      </c>
      <c r="R9" s="522">
        <v>2197</v>
      </c>
      <c r="T9" s="120"/>
    </row>
    <row r="10" spans="1:20">
      <c r="C10" s="115" t="s">
        <v>81</v>
      </c>
      <c r="E10" s="105">
        <v>28</v>
      </c>
      <c r="F10" s="523">
        <v>26</v>
      </c>
      <c r="G10" s="523">
        <v>13</v>
      </c>
      <c r="H10" s="523">
        <v>4</v>
      </c>
      <c r="I10" s="523">
        <v>3</v>
      </c>
      <c r="J10" s="523">
        <v>-34</v>
      </c>
      <c r="K10" s="523">
        <v>-2</v>
      </c>
      <c r="L10" s="523">
        <v>7</v>
      </c>
      <c r="M10" s="523">
        <v>8</v>
      </c>
      <c r="N10" s="523">
        <v>22</v>
      </c>
      <c r="O10" s="523">
        <v>25</v>
      </c>
      <c r="P10" s="226">
        <v>31</v>
      </c>
      <c r="Q10" s="104"/>
      <c r="R10" s="523">
        <v>87</v>
      </c>
      <c r="T10" s="120"/>
    </row>
    <row r="11" spans="1:20">
      <c r="C11" s="115" t="s">
        <v>119</v>
      </c>
      <c r="E11" s="105">
        <v>0</v>
      </c>
      <c r="F11" s="523">
        <v>0</v>
      </c>
      <c r="G11" s="523">
        <v>40</v>
      </c>
      <c r="H11" s="523">
        <v>0</v>
      </c>
      <c r="I11" s="523">
        <v>0</v>
      </c>
      <c r="J11" s="523">
        <v>0</v>
      </c>
      <c r="K11" s="523">
        <v>0</v>
      </c>
      <c r="L11" s="523">
        <v>0</v>
      </c>
      <c r="M11" s="523">
        <v>0</v>
      </c>
      <c r="N11" s="523">
        <v>0</v>
      </c>
      <c r="O11" s="523">
        <v>31</v>
      </c>
      <c r="P11" s="226">
        <v>0</v>
      </c>
      <c r="Q11" s="104"/>
      <c r="R11" s="523">
        <v>31</v>
      </c>
      <c r="T11" s="120"/>
    </row>
    <row r="12" spans="1:20" ht="13.5">
      <c r="C12" s="1" t="s">
        <v>123</v>
      </c>
      <c r="E12" s="105">
        <v>67</v>
      </c>
      <c r="F12" s="523">
        <v>6</v>
      </c>
      <c r="G12" s="523">
        <v>-48</v>
      </c>
      <c r="H12" s="523">
        <f>40-35</f>
        <v>5</v>
      </c>
      <c r="I12" s="523">
        <v>120</v>
      </c>
      <c r="J12" s="523">
        <v>42</v>
      </c>
      <c r="K12" s="523">
        <v>45</v>
      </c>
      <c r="L12" s="523">
        <v>-78</v>
      </c>
      <c r="M12" s="523">
        <v>99</v>
      </c>
      <c r="N12" s="523">
        <v>147</v>
      </c>
      <c r="O12" s="523">
        <v>118</v>
      </c>
      <c r="P12" s="226">
        <v>55</v>
      </c>
      <c r="Q12" s="104"/>
      <c r="R12" s="523">
        <v>419</v>
      </c>
      <c r="T12" s="120"/>
    </row>
    <row r="13" spans="1:20">
      <c r="C13" s="1" t="s">
        <v>59</v>
      </c>
      <c r="E13" s="109">
        <v>155</v>
      </c>
      <c r="F13" s="519">
        <v>112</v>
      </c>
      <c r="G13" s="519">
        <v>118</v>
      </c>
      <c r="H13" s="519">
        <v>124</v>
      </c>
      <c r="I13" s="519">
        <v>87</v>
      </c>
      <c r="J13" s="519">
        <v>79</v>
      </c>
      <c r="K13" s="519">
        <v>80</v>
      </c>
      <c r="L13" s="519">
        <v>81</v>
      </c>
      <c r="M13" s="519">
        <v>62</v>
      </c>
      <c r="N13" s="519">
        <v>43</v>
      </c>
      <c r="O13" s="519">
        <v>46</v>
      </c>
      <c r="P13" s="227">
        <v>45</v>
      </c>
      <c r="Q13" s="105"/>
      <c r="R13" s="519">
        <v>197</v>
      </c>
      <c r="T13" s="120"/>
    </row>
    <row r="14" spans="1:20" s="100" customFormat="1">
      <c r="A14" s="75"/>
      <c r="B14" s="84" t="s">
        <v>72</v>
      </c>
      <c r="C14" s="75"/>
      <c r="D14" s="75"/>
      <c r="E14" s="106">
        <f>SUM(E9:E13)</f>
        <v>750</v>
      </c>
      <c r="F14" s="524">
        <f t="shared" ref="F14" si="0">SUM(F9:F13)</f>
        <v>546</v>
      </c>
      <c r="G14" s="524">
        <f t="shared" ref="G14:H14" si="1">SUM(G9:G13)</f>
        <v>383</v>
      </c>
      <c r="H14" s="524">
        <f t="shared" si="1"/>
        <v>818</v>
      </c>
      <c r="I14" s="524">
        <f t="shared" ref="I14:J14" si="2">SUM(I9:I13)</f>
        <v>657</v>
      </c>
      <c r="J14" s="524">
        <f t="shared" si="2"/>
        <v>415</v>
      </c>
      <c r="K14" s="524">
        <f t="shared" ref="K14:L14" si="3">SUM(K9:K13)</f>
        <v>327</v>
      </c>
      <c r="L14" s="524">
        <f t="shared" si="3"/>
        <v>535</v>
      </c>
      <c r="M14" s="524">
        <f t="shared" ref="M14:N14" si="4">SUM(M9:M13)</f>
        <v>674</v>
      </c>
      <c r="N14" s="524">
        <f t="shared" si="4"/>
        <v>792</v>
      </c>
      <c r="O14" s="524">
        <f t="shared" ref="O14:P14" si="5">SUM(O9:O13)</f>
        <v>824</v>
      </c>
      <c r="P14" s="228">
        <f t="shared" si="5"/>
        <v>639</v>
      </c>
      <c r="R14" s="524">
        <f>SUM(R9:R13)</f>
        <v>2931</v>
      </c>
      <c r="T14" s="120"/>
    </row>
    <row r="15" spans="1:20" ht="7.5" customHeight="1">
      <c r="E15" s="105"/>
      <c r="F15" s="523"/>
      <c r="G15" s="523"/>
      <c r="H15" s="523"/>
      <c r="I15" s="523"/>
      <c r="J15" s="523"/>
      <c r="K15" s="523"/>
      <c r="L15" s="523"/>
      <c r="M15" s="523"/>
      <c r="N15" s="523"/>
      <c r="O15" s="523"/>
      <c r="P15" s="226"/>
      <c r="R15" s="523"/>
      <c r="T15" s="120"/>
    </row>
    <row r="16" spans="1:20" ht="13.5">
      <c r="C16" s="1" t="s">
        <v>129</v>
      </c>
      <c r="E16" s="105">
        <v>53</v>
      </c>
      <c r="F16" s="523">
        <v>57</v>
      </c>
      <c r="G16" s="523">
        <v>55</v>
      </c>
      <c r="H16" s="523">
        <v>43</v>
      </c>
      <c r="I16" s="523">
        <v>63</v>
      </c>
      <c r="J16" s="523">
        <v>38</v>
      </c>
      <c r="K16" s="523">
        <v>27</v>
      </c>
      <c r="L16" s="523">
        <v>39</v>
      </c>
      <c r="M16" s="523">
        <v>43</v>
      </c>
      <c r="N16" s="523">
        <v>42</v>
      </c>
      <c r="O16" s="523">
        <v>53</v>
      </c>
      <c r="P16" s="226">
        <v>80</v>
      </c>
      <c r="R16" s="523">
        <v>218</v>
      </c>
      <c r="T16" s="120"/>
    </row>
    <row r="17" spans="1:20" s="100" customFormat="1" ht="13.5" customHeight="1">
      <c r="A17" s="75"/>
      <c r="B17" s="75"/>
      <c r="C17" s="731" t="s">
        <v>246</v>
      </c>
      <c r="D17" s="731"/>
      <c r="E17" s="105">
        <v>0</v>
      </c>
      <c r="F17" s="523">
        <v>0</v>
      </c>
      <c r="G17" s="523">
        <v>0</v>
      </c>
      <c r="H17" s="523">
        <v>10</v>
      </c>
      <c r="I17" s="523">
        <v>57</v>
      </c>
      <c r="J17" s="523">
        <v>22</v>
      </c>
      <c r="K17" s="523">
        <v>28</v>
      </c>
      <c r="L17" s="523">
        <v>30</v>
      </c>
      <c r="M17" s="523">
        <v>23</v>
      </c>
      <c r="N17" s="523">
        <v>6</v>
      </c>
      <c r="O17" s="523">
        <v>9</v>
      </c>
      <c r="P17" s="226">
        <v>55</v>
      </c>
      <c r="R17" s="523">
        <v>94</v>
      </c>
      <c r="T17" s="120"/>
    </row>
    <row r="18" spans="1:20" s="100" customFormat="1" ht="13.5" customHeight="1">
      <c r="A18" s="75"/>
      <c r="B18" s="75"/>
      <c r="C18" s="731" t="s">
        <v>247</v>
      </c>
      <c r="D18" s="731"/>
      <c r="E18" s="105">
        <v>0</v>
      </c>
      <c r="F18" s="523">
        <v>0</v>
      </c>
      <c r="G18" s="523">
        <v>0</v>
      </c>
      <c r="H18" s="523">
        <v>0</v>
      </c>
      <c r="I18" s="523">
        <v>0</v>
      </c>
      <c r="J18" s="523">
        <v>0</v>
      </c>
      <c r="K18" s="523">
        <v>0</v>
      </c>
      <c r="L18" s="523">
        <v>17</v>
      </c>
      <c r="M18" s="523">
        <v>0</v>
      </c>
      <c r="N18" s="523">
        <v>0</v>
      </c>
      <c r="O18" s="523">
        <v>0</v>
      </c>
      <c r="P18" s="226">
        <v>0</v>
      </c>
      <c r="R18" s="523">
        <v>0</v>
      </c>
      <c r="T18" s="120"/>
    </row>
    <row r="19" spans="1:20" ht="12.75" thickBot="1">
      <c r="B19" s="14" t="s">
        <v>203</v>
      </c>
      <c r="E19" s="110">
        <f t="shared" ref="E19:O19" si="6">SUM(E14:E18)</f>
        <v>803</v>
      </c>
      <c r="F19" s="525">
        <f t="shared" si="6"/>
        <v>603</v>
      </c>
      <c r="G19" s="525">
        <f t="shared" si="6"/>
        <v>438</v>
      </c>
      <c r="H19" s="525">
        <f t="shared" si="6"/>
        <v>871</v>
      </c>
      <c r="I19" s="525">
        <f t="shared" si="6"/>
        <v>777</v>
      </c>
      <c r="J19" s="525">
        <f t="shared" si="6"/>
        <v>475</v>
      </c>
      <c r="K19" s="525">
        <f t="shared" si="6"/>
        <v>382</v>
      </c>
      <c r="L19" s="525">
        <f t="shared" si="6"/>
        <v>621</v>
      </c>
      <c r="M19" s="525">
        <f t="shared" si="6"/>
        <v>740</v>
      </c>
      <c r="N19" s="525">
        <f t="shared" si="6"/>
        <v>840</v>
      </c>
      <c r="O19" s="525">
        <f t="shared" si="6"/>
        <v>886</v>
      </c>
      <c r="P19" s="229">
        <f>SUM(P14:P18)</f>
        <v>774</v>
      </c>
      <c r="R19" s="525">
        <f>SUM(R14:R18)</f>
        <v>3243</v>
      </c>
      <c r="T19" s="120"/>
    </row>
    <row r="20" spans="1:20" ht="12.75" thickTop="1">
      <c r="E20" s="100"/>
      <c r="F20" s="526"/>
      <c r="G20" s="526"/>
      <c r="H20" s="526"/>
      <c r="I20" s="526"/>
      <c r="J20" s="526"/>
      <c r="K20" s="526"/>
      <c r="L20" s="526"/>
      <c r="M20" s="526"/>
      <c r="N20" s="526"/>
      <c r="O20" s="526"/>
      <c r="P20" s="653"/>
      <c r="R20" s="526"/>
    </row>
    <row r="21" spans="1:20">
      <c r="E21" s="100"/>
      <c r="F21" s="526"/>
      <c r="G21" s="526"/>
      <c r="H21" s="526"/>
      <c r="I21" s="526"/>
      <c r="J21" s="526"/>
      <c r="K21" s="526"/>
      <c r="L21" s="526"/>
      <c r="M21" s="526"/>
      <c r="N21" s="526"/>
      <c r="O21" s="526"/>
      <c r="P21" s="653"/>
      <c r="R21" s="526"/>
    </row>
    <row r="22" spans="1:20" ht="23.65" customHeight="1">
      <c r="B22" s="734" t="s">
        <v>248</v>
      </c>
      <c r="C22" s="734"/>
      <c r="D22" s="734"/>
      <c r="E22" s="126">
        <v>-373</v>
      </c>
      <c r="F22" s="493">
        <v>-182</v>
      </c>
      <c r="G22" s="493">
        <v>89</v>
      </c>
      <c r="H22" s="493">
        <v>368</v>
      </c>
      <c r="I22" s="493">
        <v>-441</v>
      </c>
      <c r="J22" s="493">
        <v>-135</v>
      </c>
      <c r="K22" s="493">
        <v>-53</v>
      </c>
      <c r="L22" s="493">
        <v>577</v>
      </c>
      <c r="M22" s="493">
        <v>-171</v>
      </c>
      <c r="N22" s="493">
        <v>152</v>
      </c>
      <c r="O22" s="493">
        <v>-150</v>
      </c>
      <c r="P22" s="230">
        <v>407</v>
      </c>
      <c r="Q22" s="127"/>
      <c r="R22" s="493">
        <v>238</v>
      </c>
    </row>
    <row r="23" spans="1:20">
      <c r="B23" s="128"/>
      <c r="E23" s="75"/>
      <c r="F23" s="459"/>
      <c r="G23" s="459"/>
      <c r="H23" s="459"/>
      <c r="I23" s="459"/>
      <c r="J23" s="459"/>
      <c r="K23" s="459"/>
      <c r="L23" s="459"/>
      <c r="M23" s="459"/>
      <c r="N23" s="459"/>
      <c r="O23" s="459"/>
      <c r="P23" s="209"/>
      <c r="Q23" s="1"/>
      <c r="R23" s="459"/>
    </row>
    <row r="24" spans="1:20">
      <c r="B24" s="128"/>
      <c r="E24" s="75"/>
      <c r="F24" s="75"/>
      <c r="G24" s="75"/>
      <c r="H24" s="75"/>
      <c r="I24" s="75"/>
      <c r="J24" s="75"/>
      <c r="K24" s="75"/>
      <c r="L24" s="75"/>
      <c r="M24" s="75"/>
      <c r="N24" s="75"/>
      <c r="O24" s="75"/>
      <c r="P24" s="75"/>
      <c r="Q24" s="1"/>
      <c r="R24" s="75"/>
    </row>
    <row r="25" spans="1:20" ht="27" customHeight="1">
      <c r="B25" s="734" t="s">
        <v>251</v>
      </c>
      <c r="C25" s="734"/>
      <c r="D25" s="734"/>
      <c r="E25" s="734"/>
      <c r="F25" s="734"/>
      <c r="G25" s="734"/>
      <c r="H25" s="734"/>
      <c r="I25" s="734"/>
      <c r="J25" s="734"/>
      <c r="K25" s="734"/>
      <c r="L25" s="734"/>
      <c r="M25" s="734"/>
      <c r="N25" s="734"/>
      <c r="O25" s="734"/>
      <c r="P25" s="734"/>
      <c r="Q25" s="734"/>
      <c r="R25" s="734"/>
    </row>
    <row r="26" spans="1:20" ht="13.5">
      <c r="B26" s="1" t="s">
        <v>128</v>
      </c>
      <c r="E26" s="75"/>
      <c r="F26" s="75"/>
      <c r="G26" s="75"/>
      <c r="H26" s="75"/>
      <c r="I26" s="75"/>
      <c r="J26" s="75"/>
      <c r="K26" s="75"/>
      <c r="L26" s="75"/>
      <c r="M26" s="75"/>
      <c r="N26" s="75"/>
      <c r="O26" s="75"/>
      <c r="P26" s="75"/>
      <c r="Q26" s="1"/>
      <c r="R26" s="75"/>
    </row>
    <row r="27" spans="1:20" ht="13.5">
      <c r="B27" s="1" t="s">
        <v>252</v>
      </c>
      <c r="E27" s="1"/>
      <c r="F27" s="1"/>
      <c r="G27" s="1"/>
      <c r="H27" s="1"/>
      <c r="I27" s="1"/>
      <c r="J27" s="1"/>
      <c r="K27" s="1"/>
      <c r="L27" s="1"/>
      <c r="M27" s="1"/>
      <c r="N27" s="1"/>
      <c r="O27" s="1"/>
      <c r="P27" s="1"/>
      <c r="Q27" s="1"/>
      <c r="R27" s="1"/>
    </row>
    <row r="28" spans="1:20" ht="13.5">
      <c r="B28" s="634" t="s">
        <v>249</v>
      </c>
      <c r="C28" s="634"/>
      <c r="D28" s="634"/>
      <c r="E28" s="634"/>
      <c r="F28" s="634"/>
      <c r="G28" s="634"/>
      <c r="H28" s="634"/>
      <c r="I28" s="634"/>
      <c r="J28" s="634"/>
      <c r="K28" s="634"/>
      <c r="L28" s="634"/>
      <c r="M28" s="634"/>
      <c r="N28" s="634"/>
      <c r="O28" s="634"/>
      <c r="P28" s="634"/>
      <c r="Q28" s="634"/>
      <c r="R28" s="634"/>
      <c r="S28" s="634"/>
    </row>
    <row r="29" spans="1:20" ht="13.5">
      <c r="B29" s="1" t="s">
        <v>250</v>
      </c>
      <c r="E29" s="1"/>
      <c r="F29" s="1"/>
      <c r="G29" s="1"/>
      <c r="H29" s="1"/>
      <c r="I29" s="1"/>
      <c r="J29" s="1"/>
      <c r="K29" s="1"/>
      <c r="L29" s="1"/>
      <c r="M29" s="1"/>
      <c r="N29" s="1"/>
      <c r="O29" s="1"/>
      <c r="P29" s="1"/>
      <c r="Q29" s="1"/>
      <c r="R29" s="1"/>
    </row>
    <row r="30" spans="1:20" ht="38.25" customHeight="1">
      <c r="B30" s="734" t="s">
        <v>253</v>
      </c>
      <c r="C30" s="734"/>
      <c r="D30" s="734"/>
      <c r="E30" s="734"/>
      <c r="F30" s="734"/>
      <c r="G30" s="734"/>
      <c r="H30" s="734"/>
      <c r="I30" s="734"/>
      <c r="J30" s="734"/>
      <c r="K30" s="734"/>
      <c r="L30" s="734"/>
      <c r="M30" s="734"/>
      <c r="N30" s="734"/>
      <c r="O30" s="734"/>
      <c r="P30" s="734"/>
      <c r="Q30" s="734"/>
      <c r="R30" s="734"/>
      <c r="S30" s="734"/>
    </row>
    <row r="31" spans="1:20" s="341" customFormat="1" ht="18" customHeight="1">
      <c r="A31" s="224"/>
      <c r="B31" s="733"/>
      <c r="C31" s="733"/>
      <c r="D31" s="733"/>
      <c r="E31" s="733"/>
      <c r="F31" s="733"/>
      <c r="G31" s="733"/>
      <c r="H31" s="733"/>
      <c r="I31" s="733"/>
      <c r="J31" s="733"/>
      <c r="K31" s="733"/>
      <c r="L31" s="733"/>
      <c r="M31" s="733"/>
      <c r="N31" s="733"/>
      <c r="O31" s="733"/>
      <c r="P31" s="733"/>
      <c r="Q31" s="733"/>
      <c r="R31" s="733"/>
    </row>
    <row r="32" spans="1:20" s="341" customFormat="1">
      <c r="A32" s="224"/>
      <c r="B32" s="224"/>
      <c r="C32" s="224"/>
      <c r="D32" s="224"/>
      <c r="E32" s="347"/>
      <c r="F32" s="347"/>
      <c r="G32" s="347"/>
      <c r="H32" s="347"/>
      <c r="I32" s="347"/>
      <c r="J32" s="347"/>
      <c r="K32" s="347"/>
      <c r="L32" s="347"/>
      <c r="M32" s="347"/>
      <c r="N32" s="347"/>
      <c r="O32" s="347"/>
      <c r="P32" s="342"/>
      <c r="Q32" s="226"/>
      <c r="R32" s="224"/>
    </row>
    <row r="33" spans="1:17" s="341" customFormat="1">
      <c r="A33" s="224"/>
      <c r="B33" s="224"/>
      <c r="C33" s="224"/>
      <c r="D33" s="224"/>
      <c r="E33" s="344"/>
      <c r="F33" s="344"/>
      <c r="G33" s="344"/>
      <c r="H33" s="344"/>
      <c r="I33" s="344"/>
      <c r="J33" s="344"/>
      <c r="K33" s="344"/>
      <c r="L33" s="344"/>
      <c r="M33" s="344"/>
      <c r="N33" s="344"/>
      <c r="O33" s="344"/>
      <c r="Q33" s="226"/>
    </row>
    <row r="34" spans="1:17" s="341" customFormat="1">
      <c r="A34" s="224"/>
      <c r="B34" s="224"/>
      <c r="C34" s="224"/>
      <c r="D34" s="224"/>
      <c r="E34" s="344"/>
      <c r="F34" s="344"/>
      <c r="G34" s="344"/>
      <c r="H34" s="344"/>
      <c r="I34" s="344"/>
      <c r="J34" s="344"/>
      <c r="K34" s="344"/>
      <c r="L34" s="344"/>
      <c r="M34" s="344"/>
      <c r="N34" s="344"/>
      <c r="O34" s="344"/>
      <c r="Q34" s="226"/>
    </row>
    <row r="35" spans="1:17" s="341" customFormat="1">
      <c r="A35" s="224"/>
      <c r="B35" s="224"/>
      <c r="C35" s="224"/>
      <c r="D35" s="224"/>
      <c r="E35" s="344"/>
      <c r="F35" s="344"/>
      <c r="G35" s="344"/>
      <c r="H35" s="344"/>
      <c r="I35" s="344"/>
      <c r="J35" s="344"/>
      <c r="K35" s="344"/>
      <c r="L35" s="344"/>
      <c r="M35" s="344"/>
      <c r="N35" s="344"/>
      <c r="O35" s="344"/>
      <c r="Q35" s="228"/>
    </row>
    <row r="36" spans="1:17" s="341" customFormat="1">
      <c r="A36" s="224"/>
      <c r="B36" s="224"/>
      <c r="C36" s="224"/>
      <c r="D36" s="224"/>
      <c r="E36" s="344"/>
      <c r="F36" s="344"/>
      <c r="G36" s="344"/>
      <c r="H36" s="344"/>
      <c r="I36" s="344"/>
      <c r="J36" s="344"/>
      <c r="K36" s="344"/>
      <c r="L36" s="344"/>
      <c r="M36" s="344"/>
      <c r="N36" s="344"/>
      <c r="O36" s="344"/>
      <c r="Q36" s="226"/>
    </row>
    <row r="37" spans="1:17" s="341" customFormat="1">
      <c r="A37" s="224"/>
      <c r="B37" s="224"/>
      <c r="C37" s="224"/>
      <c r="D37" s="224"/>
      <c r="E37" s="344"/>
      <c r="F37" s="344"/>
      <c r="G37" s="344"/>
      <c r="H37" s="344"/>
      <c r="I37" s="344"/>
      <c r="J37" s="344"/>
      <c r="K37" s="344"/>
      <c r="L37" s="344"/>
      <c r="M37" s="344"/>
      <c r="N37" s="344"/>
      <c r="O37" s="344"/>
      <c r="Q37" s="226"/>
    </row>
    <row r="38" spans="1:17" s="341" customFormat="1">
      <c r="A38" s="224"/>
      <c r="B38" s="224"/>
      <c r="C38" s="224"/>
      <c r="D38" s="224"/>
      <c r="E38" s="344"/>
      <c r="F38" s="344"/>
      <c r="G38" s="344"/>
      <c r="H38" s="344"/>
      <c r="I38" s="344"/>
      <c r="J38" s="344"/>
      <c r="K38" s="344"/>
      <c r="L38" s="344"/>
      <c r="M38" s="344"/>
      <c r="N38" s="344"/>
      <c r="O38" s="344"/>
      <c r="Q38" s="226"/>
    </row>
    <row r="39" spans="1:17" s="341" customFormat="1">
      <c r="A39" s="224"/>
      <c r="B39" s="224"/>
      <c r="C39" s="224"/>
      <c r="D39" s="224"/>
      <c r="E39" s="344"/>
      <c r="F39" s="344"/>
      <c r="G39" s="344"/>
      <c r="H39" s="344"/>
      <c r="I39" s="344"/>
      <c r="J39" s="344"/>
      <c r="K39" s="344"/>
      <c r="L39" s="344"/>
      <c r="M39" s="344"/>
      <c r="N39" s="344"/>
      <c r="O39" s="344"/>
      <c r="Q39" s="226"/>
    </row>
    <row r="40" spans="1:17" s="341" customFormat="1">
      <c r="A40" s="224"/>
      <c r="B40" s="224"/>
      <c r="C40" s="224"/>
      <c r="D40" s="224"/>
      <c r="E40" s="344"/>
      <c r="F40" s="344"/>
      <c r="G40" s="344"/>
      <c r="H40" s="344"/>
      <c r="I40" s="344"/>
      <c r="J40" s="344"/>
      <c r="K40" s="344"/>
      <c r="L40" s="344"/>
      <c r="M40" s="344"/>
      <c r="N40" s="344"/>
      <c r="O40" s="344"/>
      <c r="Q40" s="226"/>
    </row>
    <row r="41" spans="1:17" s="341" customFormat="1">
      <c r="A41" s="224"/>
      <c r="B41" s="224"/>
      <c r="C41" s="224"/>
      <c r="D41" s="224"/>
      <c r="E41" s="344"/>
      <c r="F41" s="344"/>
      <c r="G41" s="344"/>
      <c r="H41" s="344"/>
      <c r="I41" s="344"/>
      <c r="J41" s="344"/>
      <c r="K41" s="344"/>
      <c r="L41" s="344"/>
      <c r="M41" s="344"/>
      <c r="N41" s="344"/>
      <c r="O41" s="344"/>
      <c r="Q41" s="226"/>
    </row>
    <row r="42" spans="1:17" s="341" customFormat="1">
      <c r="A42" s="224"/>
      <c r="B42" s="224"/>
      <c r="C42" s="224"/>
      <c r="D42" s="224"/>
      <c r="E42" s="346"/>
      <c r="F42" s="346"/>
      <c r="G42" s="346"/>
      <c r="H42" s="346"/>
      <c r="I42" s="346"/>
      <c r="J42" s="346"/>
      <c r="K42" s="346"/>
      <c r="L42" s="346"/>
      <c r="M42" s="346"/>
      <c r="N42" s="346"/>
      <c r="O42" s="346"/>
      <c r="Q42" s="226"/>
    </row>
    <row r="43" spans="1:17" s="341" customFormat="1">
      <c r="A43" s="224"/>
      <c r="B43" s="224"/>
      <c r="C43" s="224"/>
      <c r="D43" s="224"/>
      <c r="Q43" s="226"/>
    </row>
    <row r="44" spans="1:17" s="341" customFormat="1">
      <c r="A44" s="224"/>
      <c r="B44" s="224"/>
      <c r="C44" s="224"/>
      <c r="D44" s="224"/>
      <c r="Q44" s="345"/>
    </row>
    <row r="45" spans="1:17" s="341" customFormat="1">
      <c r="A45" s="224"/>
      <c r="B45" s="224"/>
      <c r="C45" s="224"/>
      <c r="D45" s="224"/>
      <c r="E45" s="344"/>
      <c r="F45" s="344"/>
      <c r="G45" s="344"/>
      <c r="H45" s="344"/>
      <c r="I45" s="344"/>
      <c r="J45" s="344"/>
      <c r="K45" s="344"/>
      <c r="L45" s="344"/>
      <c r="M45" s="344"/>
      <c r="N45" s="344"/>
      <c r="O45" s="344"/>
    </row>
    <row r="46" spans="1:17" s="341" customFormat="1">
      <c r="A46" s="224"/>
      <c r="B46" s="224"/>
      <c r="C46" s="224"/>
      <c r="D46" s="224"/>
    </row>
    <row r="47" spans="1:17" s="341" customFormat="1">
      <c r="A47" s="224"/>
      <c r="B47" s="224"/>
      <c r="C47" s="224"/>
      <c r="D47" s="224"/>
      <c r="E47" s="344"/>
      <c r="F47" s="344"/>
      <c r="G47" s="344"/>
      <c r="H47" s="344"/>
      <c r="I47" s="344"/>
      <c r="J47" s="344"/>
      <c r="K47" s="344"/>
      <c r="L47" s="344"/>
      <c r="M47" s="344"/>
      <c r="N47" s="344"/>
      <c r="O47" s="344"/>
    </row>
    <row r="48" spans="1:17" s="341" customFormat="1">
      <c r="A48" s="224"/>
      <c r="B48" s="224"/>
      <c r="C48" s="224"/>
      <c r="D48" s="224"/>
      <c r="E48" s="344"/>
      <c r="F48" s="344"/>
      <c r="G48" s="344"/>
      <c r="H48" s="344"/>
      <c r="I48" s="344"/>
      <c r="J48" s="344"/>
      <c r="K48" s="344"/>
      <c r="L48" s="344"/>
      <c r="M48" s="344"/>
      <c r="N48" s="344"/>
      <c r="O48" s="344"/>
    </row>
    <row r="49" spans="1:15" s="341" customFormat="1">
      <c r="A49" s="224"/>
      <c r="B49" s="224"/>
      <c r="C49" s="224"/>
      <c r="D49" s="224"/>
      <c r="E49" s="344"/>
      <c r="F49" s="344"/>
      <c r="G49" s="344"/>
      <c r="H49" s="344"/>
      <c r="I49" s="344"/>
      <c r="J49" s="344"/>
      <c r="K49" s="344"/>
      <c r="L49" s="344"/>
      <c r="M49" s="344"/>
      <c r="N49" s="344"/>
      <c r="O49" s="344"/>
    </row>
    <row r="50" spans="1:15" s="341" customFormat="1">
      <c r="A50" s="224"/>
      <c r="B50" s="224"/>
      <c r="C50" s="224"/>
      <c r="D50" s="224"/>
      <c r="E50" s="344"/>
      <c r="F50" s="344"/>
      <c r="G50" s="344"/>
      <c r="H50" s="344"/>
      <c r="I50" s="344"/>
      <c r="J50" s="344"/>
      <c r="K50" s="344"/>
      <c r="L50" s="344"/>
      <c r="M50" s="344"/>
      <c r="N50" s="344"/>
      <c r="O50" s="344"/>
    </row>
    <row r="51" spans="1:15" s="341" customFormat="1">
      <c r="A51" s="224"/>
      <c r="B51" s="224"/>
      <c r="C51" s="224"/>
      <c r="D51" s="224"/>
      <c r="E51" s="344"/>
      <c r="F51" s="344"/>
      <c r="G51" s="344"/>
      <c r="H51" s="344"/>
      <c r="I51" s="344"/>
      <c r="J51" s="344"/>
      <c r="K51" s="344"/>
      <c r="L51" s="344"/>
      <c r="M51" s="344"/>
      <c r="N51" s="344"/>
      <c r="O51" s="344"/>
    </row>
    <row r="52" spans="1:15" s="341" customFormat="1">
      <c r="A52" s="224"/>
      <c r="B52" s="224"/>
      <c r="C52" s="224"/>
      <c r="D52" s="224"/>
      <c r="E52" s="344"/>
      <c r="F52" s="344"/>
      <c r="G52" s="344"/>
      <c r="H52" s="344"/>
      <c r="I52" s="344"/>
      <c r="J52" s="344"/>
      <c r="K52" s="344"/>
      <c r="L52" s="344"/>
      <c r="M52" s="344"/>
      <c r="N52" s="344"/>
      <c r="O52" s="344"/>
    </row>
    <row r="53" spans="1:15" s="341" customFormat="1">
      <c r="A53" s="224"/>
      <c r="B53" s="224"/>
      <c r="C53" s="224"/>
      <c r="D53" s="224"/>
      <c r="E53" s="344"/>
      <c r="F53" s="344"/>
      <c r="G53" s="344"/>
      <c r="H53" s="344"/>
      <c r="I53" s="344"/>
      <c r="J53" s="344"/>
      <c r="K53" s="344"/>
      <c r="L53" s="344"/>
      <c r="M53" s="344"/>
      <c r="N53" s="344"/>
      <c r="O53" s="344"/>
    </row>
    <row r="54" spans="1:15" s="341" customFormat="1">
      <c r="A54" s="224"/>
      <c r="B54" s="224"/>
      <c r="C54" s="224"/>
      <c r="D54" s="224"/>
      <c r="E54" s="344"/>
      <c r="F54" s="344"/>
      <c r="G54" s="344"/>
      <c r="H54" s="344"/>
      <c r="I54" s="344"/>
      <c r="J54" s="344"/>
      <c r="K54" s="344"/>
      <c r="L54" s="344"/>
      <c r="M54" s="344"/>
      <c r="N54" s="344"/>
      <c r="O54" s="344"/>
    </row>
    <row r="55" spans="1:15" s="341" customFormat="1">
      <c r="A55" s="224"/>
      <c r="B55" s="224"/>
      <c r="C55" s="224"/>
      <c r="D55" s="224"/>
      <c r="E55" s="344"/>
      <c r="F55" s="344"/>
      <c r="G55" s="344"/>
      <c r="H55" s="344"/>
      <c r="I55" s="344"/>
      <c r="J55" s="344"/>
      <c r="K55" s="344"/>
      <c r="L55" s="344"/>
      <c r="M55" s="344"/>
      <c r="N55" s="344"/>
      <c r="O55" s="344"/>
    </row>
    <row r="56" spans="1:15" s="341" customFormat="1">
      <c r="A56" s="224"/>
      <c r="B56" s="224"/>
      <c r="C56" s="224"/>
      <c r="D56" s="224"/>
      <c r="E56" s="344"/>
      <c r="F56" s="344"/>
      <c r="G56" s="344"/>
      <c r="H56" s="344"/>
      <c r="I56" s="344"/>
      <c r="J56" s="344"/>
      <c r="K56" s="344"/>
      <c r="L56" s="344"/>
      <c r="M56" s="344"/>
      <c r="N56" s="344"/>
      <c r="O56" s="344"/>
    </row>
    <row r="57" spans="1:15" s="341" customFormat="1">
      <c r="A57" s="224"/>
      <c r="B57" s="224"/>
      <c r="C57" s="224"/>
      <c r="D57" s="224"/>
      <c r="E57" s="344"/>
      <c r="F57" s="344"/>
      <c r="G57" s="344"/>
      <c r="H57" s="344"/>
      <c r="I57" s="344"/>
      <c r="J57" s="344"/>
      <c r="K57" s="344"/>
      <c r="L57" s="344"/>
      <c r="M57" s="344"/>
      <c r="N57" s="344"/>
      <c r="O57" s="344"/>
    </row>
    <row r="58" spans="1:15" s="341" customFormat="1">
      <c r="A58" s="224"/>
      <c r="B58" s="224"/>
      <c r="C58" s="224"/>
      <c r="D58" s="224"/>
      <c r="E58" s="344"/>
      <c r="F58" s="344"/>
      <c r="G58" s="344"/>
      <c r="H58" s="344"/>
      <c r="I58" s="344"/>
      <c r="J58" s="344"/>
      <c r="K58" s="344"/>
      <c r="L58" s="344"/>
      <c r="M58" s="344"/>
      <c r="N58" s="344"/>
      <c r="O58" s="344"/>
    </row>
    <row r="59" spans="1:15" s="341" customFormat="1">
      <c r="A59" s="224"/>
      <c r="B59" s="224"/>
      <c r="C59" s="224"/>
      <c r="D59" s="224"/>
      <c r="E59" s="344"/>
      <c r="F59" s="344"/>
      <c r="G59" s="344"/>
      <c r="H59" s="344"/>
      <c r="I59" s="344"/>
      <c r="J59" s="344"/>
      <c r="K59" s="344"/>
      <c r="L59" s="344"/>
      <c r="M59" s="344"/>
      <c r="N59" s="344"/>
      <c r="O59" s="344"/>
    </row>
    <row r="60" spans="1:15" s="341" customFormat="1">
      <c r="A60" s="224"/>
      <c r="B60" s="224"/>
      <c r="C60" s="224"/>
      <c r="D60" s="224"/>
      <c r="E60" s="344"/>
      <c r="F60" s="344"/>
      <c r="G60" s="344"/>
      <c r="H60" s="344"/>
      <c r="I60" s="344"/>
      <c r="J60" s="344"/>
      <c r="K60" s="344"/>
      <c r="L60" s="344"/>
      <c r="M60" s="344"/>
      <c r="N60" s="344"/>
      <c r="O60" s="344"/>
    </row>
    <row r="61" spans="1:15" s="341" customFormat="1">
      <c r="A61" s="224"/>
      <c r="B61" s="224"/>
      <c r="C61" s="224"/>
      <c r="D61" s="224"/>
      <c r="E61" s="344"/>
      <c r="F61" s="344"/>
      <c r="G61" s="344"/>
      <c r="H61" s="344"/>
      <c r="I61" s="344"/>
      <c r="J61" s="344"/>
      <c r="K61" s="344"/>
      <c r="L61" s="344"/>
      <c r="M61" s="344"/>
      <c r="N61" s="344"/>
      <c r="O61" s="344"/>
    </row>
    <row r="62" spans="1:15" s="341" customFormat="1">
      <c r="A62" s="224"/>
      <c r="B62" s="224"/>
      <c r="C62" s="224"/>
      <c r="D62" s="224"/>
      <c r="E62" s="344"/>
      <c r="F62" s="344"/>
      <c r="G62" s="344"/>
      <c r="H62" s="344"/>
      <c r="I62" s="344"/>
      <c r="J62" s="344"/>
      <c r="K62" s="344"/>
      <c r="L62" s="344"/>
      <c r="M62" s="344"/>
      <c r="N62" s="344"/>
      <c r="O62" s="344"/>
    </row>
    <row r="63" spans="1:15" s="341" customFormat="1">
      <c r="A63" s="224"/>
      <c r="B63" s="224"/>
      <c r="C63" s="224"/>
      <c r="D63" s="224"/>
      <c r="E63" s="344"/>
      <c r="F63" s="344"/>
      <c r="G63" s="344"/>
      <c r="H63" s="344"/>
      <c r="I63" s="344"/>
      <c r="J63" s="344"/>
      <c r="K63" s="344"/>
      <c r="L63" s="344"/>
      <c r="M63" s="344"/>
      <c r="N63" s="344"/>
      <c r="O63" s="344"/>
    </row>
    <row r="64" spans="1:15" s="341" customFormat="1">
      <c r="A64" s="224"/>
      <c r="B64" s="224"/>
      <c r="C64" s="224"/>
      <c r="D64" s="224"/>
      <c r="E64" s="346"/>
      <c r="F64" s="346"/>
      <c r="G64" s="346"/>
      <c r="H64" s="346"/>
      <c r="I64" s="346"/>
      <c r="J64" s="346"/>
      <c r="K64" s="346"/>
      <c r="L64" s="346"/>
      <c r="M64" s="346"/>
    </row>
    <row r="65" spans="1:11" s="341" customFormat="1">
      <c r="A65" s="224"/>
      <c r="B65" s="224"/>
      <c r="C65" s="224"/>
      <c r="D65" s="224"/>
      <c r="E65" s="346"/>
      <c r="F65" s="346"/>
      <c r="G65" s="346"/>
      <c r="H65" s="346"/>
      <c r="I65" s="346"/>
      <c r="J65" s="346"/>
      <c r="K65" s="346"/>
    </row>
    <row r="66" spans="1:11" s="341" customFormat="1">
      <c r="A66" s="224"/>
      <c r="B66" s="224"/>
      <c r="C66" s="224"/>
      <c r="D66" s="224"/>
      <c r="E66" s="346"/>
      <c r="F66" s="346"/>
      <c r="G66" s="346"/>
      <c r="H66" s="346"/>
      <c r="I66" s="346"/>
      <c r="J66" s="346"/>
      <c r="K66" s="346"/>
    </row>
    <row r="67" spans="1:11" s="341" customFormat="1">
      <c r="A67" s="224"/>
      <c r="B67" s="224"/>
      <c r="C67" s="224"/>
      <c r="D67" s="224"/>
      <c r="E67" s="346"/>
      <c r="F67" s="346"/>
      <c r="G67" s="346"/>
      <c r="H67" s="346"/>
      <c r="I67" s="346"/>
      <c r="J67" s="346"/>
      <c r="K67" s="346"/>
    </row>
    <row r="68" spans="1:11" s="341" customFormat="1">
      <c r="A68" s="224"/>
      <c r="B68" s="224"/>
      <c r="C68" s="224"/>
      <c r="D68" s="224"/>
      <c r="E68" s="346"/>
      <c r="F68" s="346"/>
      <c r="G68" s="346"/>
      <c r="H68" s="346"/>
      <c r="I68" s="346"/>
      <c r="J68" s="346"/>
      <c r="K68" s="346"/>
    </row>
  </sheetData>
  <sheetProtection sheet="1" objects="1" scenarios="1"/>
  <mergeCells count="9">
    <mergeCell ref="B31:R31"/>
    <mergeCell ref="B30:S30"/>
    <mergeCell ref="A1:S1"/>
    <mergeCell ref="A2:S2"/>
    <mergeCell ref="A3:S3"/>
    <mergeCell ref="B22:D22"/>
    <mergeCell ref="C17:D17"/>
    <mergeCell ref="C18:D18"/>
    <mergeCell ref="B25:R25"/>
  </mergeCells>
  <pageMargins left="0.7" right="0.7" top="0.25" bottom="0.44" header="0.3" footer="0.3"/>
  <pageSetup scale="70"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00CD-622B-4937-9E3E-F2D472FFDE14}">
  <sheetPr>
    <pageSetUpPr fitToPage="1"/>
  </sheetPr>
  <dimension ref="A1:O99"/>
  <sheetViews>
    <sheetView showGridLines="0" zoomScale="80" zoomScaleNormal="80" zoomScaleSheetLayoutView="115" workbookViewId="0"/>
  </sheetViews>
  <sheetFormatPr defaultColWidth="9.28515625" defaultRowHeight="12"/>
  <cols>
    <col min="1" max="1" width="2.7109375" style="35" customWidth="1"/>
    <col min="2" max="2" width="2.5703125" style="35" customWidth="1"/>
    <col min="3" max="3" width="51.7109375" style="35" customWidth="1"/>
    <col min="4" max="4" width="3.42578125" style="35" customWidth="1"/>
    <col min="5" max="5" width="12.7109375" style="35" customWidth="1"/>
    <col min="6" max="6" width="14" style="35" customWidth="1"/>
    <col min="7" max="7" width="17.7109375" style="35" customWidth="1"/>
    <col min="8" max="8" width="22.7109375" style="35" customWidth="1"/>
    <col min="9" max="9" width="20" style="35" customWidth="1"/>
    <col min="10" max="10" width="13.7109375" style="35" customWidth="1"/>
    <col min="11" max="11" width="12.7109375" style="35" customWidth="1"/>
    <col min="12" max="13" width="15.28515625" style="35" customWidth="1"/>
    <col min="14" max="14" width="12.7109375" style="35" customWidth="1"/>
    <col min="15" max="15" width="3.7109375" style="35" customWidth="1"/>
    <col min="16" max="16384" width="9.28515625" style="35"/>
  </cols>
  <sheetData>
    <row r="1" spans="1:15">
      <c r="B1" s="742" t="s">
        <v>39</v>
      </c>
      <c r="C1" s="742"/>
      <c r="D1" s="742"/>
      <c r="E1" s="742"/>
      <c r="F1" s="742"/>
      <c r="G1" s="742"/>
      <c r="H1" s="742"/>
      <c r="I1" s="742"/>
      <c r="J1" s="742"/>
      <c r="K1" s="742"/>
      <c r="L1" s="742"/>
      <c r="M1" s="742"/>
      <c r="N1" s="742"/>
      <c r="O1" s="742"/>
    </row>
    <row r="2" spans="1:15">
      <c r="B2" s="742" t="s">
        <v>230</v>
      </c>
      <c r="C2" s="742"/>
      <c r="D2" s="742"/>
      <c r="E2" s="742"/>
      <c r="F2" s="742"/>
      <c r="G2" s="742"/>
      <c r="H2" s="742"/>
      <c r="I2" s="742"/>
      <c r="J2" s="742"/>
      <c r="K2" s="742"/>
      <c r="L2" s="742"/>
      <c r="M2" s="742"/>
      <c r="N2" s="742"/>
      <c r="O2" s="742"/>
    </row>
    <row r="3" spans="1:15">
      <c r="B3" s="742" t="s">
        <v>231</v>
      </c>
      <c r="C3" s="742"/>
      <c r="D3" s="742"/>
      <c r="E3" s="742"/>
      <c r="F3" s="742"/>
      <c r="G3" s="742"/>
      <c r="H3" s="742"/>
      <c r="I3" s="742"/>
      <c r="J3" s="742"/>
      <c r="K3" s="742"/>
      <c r="L3" s="742"/>
      <c r="M3" s="742"/>
      <c r="N3" s="742"/>
      <c r="O3" s="742"/>
    </row>
    <row r="4" spans="1:15">
      <c r="B4" s="633"/>
      <c r="C4" s="633"/>
      <c r="D4" s="633"/>
      <c r="E4" s="633"/>
      <c r="F4" s="633"/>
      <c r="G4" s="633"/>
      <c r="H4" s="633"/>
      <c r="I4" s="633"/>
      <c r="J4" s="633"/>
      <c r="K4" s="633"/>
      <c r="L4" s="633"/>
      <c r="M4" s="633"/>
      <c r="N4" s="633"/>
    </row>
    <row r="5" spans="1:15" ht="12.75" thickBot="1">
      <c r="B5" s="36"/>
      <c r="C5" s="37"/>
      <c r="D5" s="38"/>
      <c r="E5" s="37"/>
      <c r="F5" s="37"/>
      <c r="G5" s="38"/>
      <c r="H5" s="38"/>
      <c r="I5" s="38"/>
      <c r="J5" s="38"/>
      <c r="K5" s="39"/>
      <c r="L5" s="39"/>
      <c r="M5" s="39"/>
      <c r="N5" s="39"/>
    </row>
    <row r="6" spans="1:15" ht="48">
      <c r="A6" s="124"/>
      <c r="B6" s="162" t="s">
        <v>214</v>
      </c>
      <c r="C6" s="52"/>
      <c r="D6" s="158"/>
      <c r="E6" s="155" t="s">
        <v>48</v>
      </c>
      <c r="F6" s="156" t="s">
        <v>101</v>
      </c>
      <c r="G6" s="156" t="s">
        <v>113</v>
      </c>
      <c r="H6" s="156" t="s">
        <v>255</v>
      </c>
      <c r="I6" s="156" t="s">
        <v>256</v>
      </c>
      <c r="J6" s="155" t="s">
        <v>49</v>
      </c>
      <c r="K6" s="155" t="s">
        <v>50</v>
      </c>
      <c r="L6" s="155" t="s">
        <v>51</v>
      </c>
      <c r="M6" s="155" t="s">
        <v>181</v>
      </c>
      <c r="N6" s="157" t="s">
        <v>52</v>
      </c>
      <c r="O6" s="124"/>
    </row>
    <row r="7" spans="1:15">
      <c r="A7" s="124"/>
      <c r="B7" s="737" t="s">
        <v>53</v>
      </c>
      <c r="C7" s="738"/>
      <c r="D7" s="260"/>
      <c r="E7" s="504">
        <v>1788</v>
      </c>
      <c r="F7" s="447">
        <v>119</v>
      </c>
      <c r="G7" s="447">
        <v>82</v>
      </c>
      <c r="H7" s="447">
        <v>258</v>
      </c>
      <c r="I7" s="504">
        <v>46</v>
      </c>
      <c r="J7" s="504">
        <v>238</v>
      </c>
      <c r="K7" s="504">
        <v>243</v>
      </c>
      <c r="L7" s="504">
        <v>167</v>
      </c>
      <c r="M7" s="504">
        <v>23</v>
      </c>
      <c r="N7" s="527">
        <f>SUM(F7:M7)</f>
        <v>1176</v>
      </c>
      <c r="O7" s="124"/>
    </row>
    <row r="8" spans="1:15" ht="13.5">
      <c r="A8" s="124"/>
      <c r="B8" s="40"/>
      <c r="C8" s="41" t="s">
        <v>135</v>
      </c>
      <c r="D8" s="263">
        <v>1</v>
      </c>
      <c r="E8" s="528">
        <v>0</v>
      </c>
      <c r="F8" s="529">
        <v>0</v>
      </c>
      <c r="G8" s="529">
        <v>-5</v>
      </c>
      <c r="H8" s="529">
        <v>0</v>
      </c>
      <c r="I8" s="530">
        <v>0</v>
      </c>
      <c r="J8" s="531">
        <v>-8</v>
      </c>
      <c r="K8" s="531">
        <v>-7</v>
      </c>
      <c r="L8" s="531">
        <v>-23</v>
      </c>
      <c r="M8" s="531">
        <v>0</v>
      </c>
      <c r="N8" s="532">
        <f t="shared" ref="N8:N10" si="0">SUM(F8:M8)</f>
        <v>-43</v>
      </c>
      <c r="O8" s="124"/>
    </row>
    <row r="9" spans="1:15" ht="13.5">
      <c r="A9" s="124"/>
      <c r="B9" s="40"/>
      <c r="C9" s="41" t="s">
        <v>84</v>
      </c>
      <c r="D9" s="263">
        <v>2</v>
      </c>
      <c r="E9" s="528">
        <v>0</v>
      </c>
      <c r="F9" s="529">
        <v>0</v>
      </c>
      <c r="G9" s="529">
        <v>0</v>
      </c>
      <c r="H9" s="529">
        <v>0</v>
      </c>
      <c r="I9" s="529">
        <v>-31</v>
      </c>
      <c r="J9" s="529">
        <v>0</v>
      </c>
      <c r="K9" s="531">
        <v>0</v>
      </c>
      <c r="L9" s="531">
        <v>-2</v>
      </c>
      <c r="M9" s="531">
        <v>0</v>
      </c>
      <c r="N9" s="532">
        <f t="shared" si="0"/>
        <v>-33</v>
      </c>
      <c r="O9" s="124"/>
    </row>
    <row r="10" spans="1:15" ht="13.5">
      <c r="A10" s="124"/>
      <c r="B10" s="181"/>
      <c r="C10" s="41" t="s">
        <v>181</v>
      </c>
      <c r="D10" s="263">
        <v>3</v>
      </c>
      <c r="E10" s="528">
        <v>0</v>
      </c>
      <c r="F10" s="529">
        <v>0</v>
      </c>
      <c r="G10" s="529">
        <v>0</v>
      </c>
      <c r="H10" s="529">
        <v>0</v>
      </c>
      <c r="I10" s="529">
        <v>0</v>
      </c>
      <c r="J10" s="529">
        <v>0</v>
      </c>
      <c r="K10" s="531">
        <v>0</v>
      </c>
      <c r="L10" s="531">
        <v>0</v>
      </c>
      <c r="M10" s="531">
        <v>-23</v>
      </c>
      <c r="N10" s="532">
        <f t="shared" si="0"/>
        <v>-23</v>
      </c>
      <c r="O10" s="124"/>
    </row>
    <row r="11" spans="1:15" ht="12.75" thickBot="1">
      <c r="A11" s="124"/>
      <c r="B11" s="739" t="s">
        <v>204</v>
      </c>
      <c r="C11" s="740"/>
      <c r="D11" s="281"/>
      <c r="E11" s="533">
        <f t="shared" ref="E11:N11" si="1">SUM(E7:E10)</f>
        <v>1788</v>
      </c>
      <c r="F11" s="533">
        <f t="shared" si="1"/>
        <v>119</v>
      </c>
      <c r="G11" s="533">
        <f t="shared" si="1"/>
        <v>77</v>
      </c>
      <c r="H11" s="533">
        <f t="shared" si="1"/>
        <v>258</v>
      </c>
      <c r="I11" s="533">
        <f t="shared" si="1"/>
        <v>15</v>
      </c>
      <c r="J11" s="533">
        <f t="shared" si="1"/>
        <v>230</v>
      </c>
      <c r="K11" s="533">
        <f t="shared" si="1"/>
        <v>236</v>
      </c>
      <c r="L11" s="533">
        <f t="shared" si="1"/>
        <v>142</v>
      </c>
      <c r="M11" s="533">
        <f t="shared" si="1"/>
        <v>0</v>
      </c>
      <c r="N11" s="534">
        <f t="shared" si="1"/>
        <v>1077</v>
      </c>
      <c r="O11" s="124"/>
    </row>
    <row r="12" spans="1:15" ht="12.75" thickTop="1">
      <c r="A12" s="124"/>
      <c r="B12" s="630"/>
      <c r="C12" s="631"/>
      <c r="D12" s="283"/>
      <c r="E12" s="504"/>
      <c r="F12" s="504"/>
      <c r="G12" s="504"/>
      <c r="H12" s="504"/>
      <c r="I12" s="504"/>
      <c r="J12" s="504"/>
      <c r="K12" s="504"/>
      <c r="L12" s="504"/>
      <c r="M12" s="504"/>
      <c r="N12" s="527"/>
      <c r="O12" s="124"/>
    </row>
    <row r="13" spans="1:15" ht="13.5">
      <c r="A13" s="124"/>
      <c r="B13" s="630"/>
      <c r="C13" s="125" t="s">
        <v>100</v>
      </c>
      <c r="D13" s="263">
        <v>4</v>
      </c>
      <c r="E13" s="504">
        <v>-266</v>
      </c>
      <c r="F13" s="504">
        <v>-39</v>
      </c>
      <c r="G13" s="504">
        <v>-52</v>
      </c>
      <c r="H13" s="504">
        <v>-4</v>
      </c>
      <c r="I13" s="504">
        <v>0</v>
      </c>
      <c r="J13" s="504">
        <v>0</v>
      </c>
      <c r="K13" s="504">
        <v>0</v>
      </c>
      <c r="L13" s="504">
        <v>0</v>
      </c>
      <c r="M13" s="504">
        <v>0</v>
      </c>
      <c r="N13" s="527">
        <f>SUM(F13:M13)</f>
        <v>-95</v>
      </c>
      <c r="O13" s="124"/>
    </row>
    <row r="14" spans="1:15" ht="6" customHeight="1" thickBot="1">
      <c r="A14" s="124"/>
      <c r="B14" s="141"/>
      <c r="C14" s="43"/>
      <c r="D14" s="284"/>
      <c r="E14" s="535"/>
      <c r="F14" s="535"/>
      <c r="G14" s="535"/>
      <c r="H14" s="535"/>
      <c r="I14" s="535"/>
      <c r="J14" s="535"/>
      <c r="K14" s="535"/>
      <c r="L14" s="535"/>
      <c r="M14" s="535"/>
      <c r="N14" s="536"/>
      <c r="O14" s="124"/>
    </row>
    <row r="15" spans="1:15" ht="12.75" customHeight="1" thickBot="1">
      <c r="A15" s="124"/>
      <c r="B15" s="45"/>
      <c r="C15" s="45"/>
      <c r="D15" s="46"/>
      <c r="E15" s="537"/>
      <c r="F15" s="538"/>
      <c r="G15" s="538"/>
      <c r="H15" s="538"/>
      <c r="I15" s="537"/>
      <c r="J15" s="537"/>
      <c r="K15" s="537"/>
      <c r="L15" s="537"/>
      <c r="M15" s="537"/>
      <c r="N15" s="537"/>
      <c r="O15" s="124"/>
    </row>
    <row r="16" spans="1:15" ht="24">
      <c r="A16" s="124"/>
      <c r="B16" s="162" t="str">
        <f>B6</f>
        <v>Three Months Ended March 31, 2020</v>
      </c>
      <c r="C16" s="52"/>
      <c r="D16" s="163"/>
      <c r="E16" s="539" t="s">
        <v>54</v>
      </c>
      <c r="F16" s="540" t="s">
        <v>156</v>
      </c>
      <c r="G16" s="540" t="s">
        <v>55</v>
      </c>
      <c r="H16" s="541" t="s">
        <v>56</v>
      </c>
      <c r="I16" s="542"/>
      <c r="J16" s="543"/>
      <c r="K16" s="544"/>
      <c r="L16" s="537"/>
      <c r="M16" s="537"/>
      <c r="N16" s="537"/>
      <c r="O16" s="124"/>
    </row>
    <row r="17" spans="1:15">
      <c r="A17" s="124"/>
      <c r="B17" s="737" t="s">
        <v>53</v>
      </c>
      <c r="C17" s="738"/>
      <c r="D17" s="260"/>
      <c r="E17" s="504">
        <v>612</v>
      </c>
      <c r="F17" s="447">
        <v>505</v>
      </c>
      <c r="G17" s="545">
        <v>0.66</v>
      </c>
      <c r="H17" s="546">
        <v>0.65</v>
      </c>
      <c r="I17" s="547"/>
      <c r="J17" s="548"/>
      <c r="K17" s="544"/>
      <c r="L17" s="537"/>
      <c r="M17" s="537"/>
      <c r="N17" s="537"/>
      <c r="O17" s="45"/>
    </row>
    <row r="18" spans="1:15" ht="13.5">
      <c r="A18" s="124"/>
      <c r="B18" s="40"/>
      <c r="C18" s="41" t="s">
        <v>135</v>
      </c>
      <c r="D18" s="263">
        <v>1</v>
      </c>
      <c r="E18" s="549">
        <v>43</v>
      </c>
      <c r="F18" s="550">
        <v>43</v>
      </c>
      <c r="G18" s="551">
        <v>0.06</v>
      </c>
      <c r="H18" s="552">
        <v>0.06</v>
      </c>
      <c r="I18" s="553"/>
      <c r="J18" s="553"/>
      <c r="K18" s="553"/>
      <c r="L18" s="553"/>
      <c r="M18" s="553"/>
      <c r="N18" s="553"/>
      <c r="O18" s="51"/>
    </row>
    <row r="19" spans="1:15" ht="13.5">
      <c r="A19" s="124"/>
      <c r="B19" s="40"/>
      <c r="C19" s="41" t="s">
        <v>84</v>
      </c>
      <c r="D19" s="263">
        <v>2</v>
      </c>
      <c r="E19" s="549">
        <v>33</v>
      </c>
      <c r="F19" s="550">
        <v>33</v>
      </c>
      <c r="G19" s="551">
        <v>0.04</v>
      </c>
      <c r="H19" s="552">
        <v>0.04</v>
      </c>
      <c r="I19" s="553"/>
      <c r="J19" s="553"/>
      <c r="K19" s="553"/>
      <c r="L19" s="553"/>
      <c r="M19" s="553"/>
      <c r="N19" s="553"/>
      <c r="O19" s="51"/>
    </row>
    <row r="20" spans="1:15" ht="13.5">
      <c r="A20" s="124"/>
      <c r="B20" s="181"/>
      <c r="C20" s="41" t="s">
        <v>181</v>
      </c>
      <c r="D20" s="263">
        <v>3</v>
      </c>
      <c r="E20" s="549">
        <v>23</v>
      </c>
      <c r="F20" s="550">
        <v>23</v>
      </c>
      <c r="G20" s="551">
        <v>0.03</v>
      </c>
      <c r="H20" s="552">
        <v>0.03</v>
      </c>
      <c r="I20" s="553"/>
      <c r="J20" s="553"/>
      <c r="K20" s="553"/>
      <c r="L20" s="553"/>
      <c r="M20" s="553"/>
      <c r="N20" s="553"/>
      <c r="O20" s="51"/>
    </row>
    <row r="21" spans="1:15" ht="13.5">
      <c r="A21" s="124"/>
      <c r="B21" s="40"/>
      <c r="C21" s="41" t="s">
        <v>114</v>
      </c>
      <c r="D21" s="263">
        <v>5</v>
      </c>
      <c r="E21" s="549">
        <v>0</v>
      </c>
      <c r="F21" s="550">
        <v>-13</v>
      </c>
      <c r="G21" s="551">
        <v>-0.02</v>
      </c>
      <c r="H21" s="552">
        <v>-0.02</v>
      </c>
      <c r="I21" s="553"/>
      <c r="J21" s="553"/>
      <c r="K21" s="553"/>
      <c r="L21" s="553"/>
      <c r="M21" s="553"/>
      <c r="N21" s="553"/>
      <c r="O21" s="51"/>
    </row>
    <row r="22" spans="1:15" ht="14.25" thickBot="1">
      <c r="A22" s="124"/>
      <c r="B22" s="739" t="s">
        <v>204</v>
      </c>
      <c r="C22" s="740"/>
      <c r="D22" s="268"/>
      <c r="E22" s="533">
        <f>SUM(E17:E21)</f>
        <v>711</v>
      </c>
      <c r="F22" s="533">
        <f>SUM(F17:F21)</f>
        <v>591</v>
      </c>
      <c r="G22" s="554">
        <v>0.77</v>
      </c>
      <c r="H22" s="555">
        <v>0.76</v>
      </c>
      <c r="I22" s="547"/>
      <c r="J22" s="537"/>
      <c r="K22" s="537"/>
      <c r="L22" s="537"/>
      <c r="M22" s="537"/>
      <c r="N22" s="537"/>
      <c r="O22" s="45"/>
    </row>
    <row r="23" spans="1:15" ht="13.5">
      <c r="A23" s="124"/>
      <c r="B23" s="630"/>
      <c r="C23" s="631"/>
      <c r="D23" s="268"/>
      <c r="E23" s="504"/>
      <c r="F23" s="447"/>
      <c r="G23" s="556"/>
      <c r="H23" s="546"/>
      <c r="I23" s="547"/>
      <c r="J23" s="537"/>
      <c r="K23" s="537"/>
      <c r="L23" s="537"/>
      <c r="M23" s="537"/>
      <c r="N23" s="537"/>
      <c r="O23" s="45"/>
    </row>
    <row r="24" spans="1:15" ht="13.5">
      <c r="A24" s="124"/>
      <c r="B24" s="630"/>
      <c r="C24" s="125" t="s">
        <v>100</v>
      </c>
      <c r="D24" s="263">
        <v>4</v>
      </c>
      <c r="E24" s="504">
        <f>E13-N13</f>
        <v>-171</v>
      </c>
      <c r="F24" s="504">
        <v>-141</v>
      </c>
      <c r="G24" s="557">
        <v>-0.19</v>
      </c>
      <c r="H24" s="558">
        <v>-0.18</v>
      </c>
      <c r="I24" s="547"/>
      <c r="J24" s="537"/>
      <c r="K24" s="537"/>
      <c r="L24" s="537"/>
      <c r="M24" s="537"/>
      <c r="N24" s="537"/>
      <c r="O24" s="45"/>
    </row>
    <row r="25" spans="1:15" ht="6" customHeight="1" thickBot="1">
      <c r="A25" s="124"/>
      <c r="B25" s="42"/>
      <c r="C25" s="43"/>
      <c r="D25" s="44"/>
      <c r="E25" s="43"/>
      <c r="F25" s="43"/>
      <c r="G25" s="133"/>
      <c r="H25" s="161"/>
      <c r="I25" s="45"/>
      <c r="J25" s="45"/>
      <c r="K25" s="45"/>
      <c r="L25" s="45"/>
      <c r="M25" s="45"/>
      <c r="N25" s="45"/>
      <c r="O25" s="45"/>
    </row>
    <row r="26" spans="1:15" ht="6" customHeight="1" thickBot="1">
      <c r="A26" s="124"/>
      <c r="B26" s="45"/>
      <c r="C26" s="45"/>
      <c r="D26" s="46"/>
      <c r="E26" s="45"/>
      <c r="F26" s="45"/>
      <c r="G26" s="139"/>
      <c r="H26" s="139"/>
      <c r="I26" s="45"/>
      <c r="J26" s="45"/>
      <c r="K26" s="45"/>
      <c r="L26" s="45"/>
      <c r="M26" s="45"/>
      <c r="N26" s="45"/>
      <c r="O26" s="45"/>
    </row>
    <row r="27" spans="1:15" ht="48">
      <c r="A27" s="124"/>
      <c r="B27" s="162" t="s">
        <v>232</v>
      </c>
      <c r="C27" s="52"/>
      <c r="D27" s="158"/>
      <c r="E27" s="155" t="s">
        <v>48</v>
      </c>
      <c r="F27" s="156" t="s">
        <v>101</v>
      </c>
      <c r="G27" s="156" t="s">
        <v>113</v>
      </c>
      <c r="H27" s="156" t="s">
        <v>255</v>
      </c>
      <c r="I27" s="156" t="s">
        <v>256</v>
      </c>
      <c r="J27" s="155" t="s">
        <v>49</v>
      </c>
      <c r="K27" s="155" t="s">
        <v>50</v>
      </c>
      <c r="L27" s="155" t="s">
        <v>51</v>
      </c>
      <c r="M27" s="155" t="s">
        <v>181</v>
      </c>
      <c r="N27" s="157" t="s">
        <v>52</v>
      </c>
      <c r="O27" s="124"/>
    </row>
    <row r="28" spans="1:15">
      <c r="A28" s="124"/>
      <c r="B28" s="737" t="s">
        <v>53</v>
      </c>
      <c r="C28" s="738"/>
      <c r="D28" s="260"/>
      <c r="E28" s="504">
        <v>1932</v>
      </c>
      <c r="F28" s="447">
        <v>137</v>
      </c>
      <c r="G28" s="447">
        <v>33</v>
      </c>
      <c r="H28" s="447">
        <v>271</v>
      </c>
      <c r="I28" s="504">
        <v>28</v>
      </c>
      <c r="J28" s="504">
        <v>291</v>
      </c>
      <c r="K28" s="504">
        <v>242</v>
      </c>
      <c r="L28" s="504">
        <v>175</v>
      </c>
      <c r="M28" s="504">
        <v>6</v>
      </c>
      <c r="N28" s="527">
        <f>SUM(F28:M28)</f>
        <v>1183</v>
      </c>
      <c r="O28" s="124"/>
    </row>
    <row r="29" spans="1:15" ht="13.5">
      <c r="A29" s="124"/>
      <c r="B29" s="40"/>
      <c r="C29" s="41" t="s">
        <v>135</v>
      </c>
      <c r="D29" s="263">
        <v>1</v>
      </c>
      <c r="E29" s="528">
        <v>0</v>
      </c>
      <c r="F29" s="529">
        <v>0</v>
      </c>
      <c r="G29" s="529">
        <v>-1</v>
      </c>
      <c r="H29" s="529">
        <v>0</v>
      </c>
      <c r="I29" s="530">
        <v>0</v>
      </c>
      <c r="J29" s="531">
        <v>-11</v>
      </c>
      <c r="K29" s="531">
        <v>-6</v>
      </c>
      <c r="L29" s="531">
        <v>-24</v>
      </c>
      <c r="M29" s="531">
        <v>0</v>
      </c>
      <c r="N29" s="532">
        <f t="shared" ref="N29:N31" si="2">SUM(F29:M29)</f>
        <v>-42</v>
      </c>
      <c r="O29" s="124"/>
    </row>
    <row r="30" spans="1:15" ht="13.5">
      <c r="A30" s="124"/>
      <c r="B30" s="40"/>
      <c r="C30" s="41" t="s">
        <v>84</v>
      </c>
      <c r="D30" s="263">
        <v>2</v>
      </c>
      <c r="E30" s="528">
        <v>0</v>
      </c>
      <c r="F30" s="529">
        <v>0</v>
      </c>
      <c r="G30" s="529">
        <v>0</v>
      </c>
      <c r="H30" s="529">
        <v>0</v>
      </c>
      <c r="I30" s="529">
        <v>-12</v>
      </c>
      <c r="J30" s="529">
        <v>0</v>
      </c>
      <c r="K30" s="531">
        <v>0</v>
      </c>
      <c r="L30" s="531">
        <v>-2</v>
      </c>
      <c r="M30" s="531">
        <v>0</v>
      </c>
      <c r="N30" s="532">
        <f t="shared" si="2"/>
        <v>-14</v>
      </c>
      <c r="O30" s="124"/>
    </row>
    <row r="31" spans="1:15" ht="13.5">
      <c r="A31" s="124"/>
      <c r="B31" s="181"/>
      <c r="C31" s="41" t="s">
        <v>181</v>
      </c>
      <c r="D31" s="263">
        <v>3</v>
      </c>
      <c r="E31" s="528">
        <v>0</v>
      </c>
      <c r="F31" s="529">
        <v>0</v>
      </c>
      <c r="G31" s="529">
        <v>0</v>
      </c>
      <c r="H31" s="529">
        <v>0</v>
      </c>
      <c r="I31" s="529">
        <v>0</v>
      </c>
      <c r="J31" s="529">
        <v>0</v>
      </c>
      <c r="K31" s="531">
        <v>0</v>
      </c>
      <c r="L31" s="531">
        <v>0</v>
      </c>
      <c r="M31" s="531">
        <v>-6</v>
      </c>
      <c r="N31" s="532">
        <f t="shared" si="2"/>
        <v>-6</v>
      </c>
      <c r="O31" s="124"/>
    </row>
    <row r="32" spans="1:15" ht="12.75" thickBot="1">
      <c r="A32" s="124"/>
      <c r="B32" s="739" t="s">
        <v>204</v>
      </c>
      <c r="C32" s="740"/>
      <c r="D32" s="281"/>
      <c r="E32" s="533">
        <f t="shared" ref="E32:N32" si="3">SUM(E28:E31)</f>
        <v>1932</v>
      </c>
      <c r="F32" s="533">
        <f t="shared" si="3"/>
        <v>137</v>
      </c>
      <c r="G32" s="533">
        <f t="shared" si="3"/>
        <v>32</v>
      </c>
      <c r="H32" s="533">
        <f t="shared" si="3"/>
        <v>271</v>
      </c>
      <c r="I32" s="533">
        <f t="shared" si="3"/>
        <v>16</v>
      </c>
      <c r="J32" s="533">
        <f t="shared" si="3"/>
        <v>280</v>
      </c>
      <c r="K32" s="533">
        <f t="shared" si="3"/>
        <v>236</v>
      </c>
      <c r="L32" s="533">
        <f t="shared" si="3"/>
        <v>149</v>
      </c>
      <c r="M32" s="533">
        <f t="shared" si="3"/>
        <v>0</v>
      </c>
      <c r="N32" s="534">
        <f t="shared" si="3"/>
        <v>1121</v>
      </c>
      <c r="O32" s="124"/>
    </row>
    <row r="33" spans="1:15" ht="12.75" thickTop="1">
      <c r="A33" s="124"/>
      <c r="B33" s="640"/>
      <c r="C33" s="641"/>
      <c r="D33" s="283"/>
      <c r="E33" s="504"/>
      <c r="F33" s="504"/>
      <c r="G33" s="504"/>
      <c r="H33" s="504"/>
      <c r="I33" s="504"/>
      <c r="J33" s="504"/>
      <c r="K33" s="504"/>
      <c r="L33" s="504"/>
      <c r="M33" s="504"/>
      <c r="N33" s="527"/>
      <c r="O33" s="124"/>
    </row>
    <row r="34" spans="1:15" ht="13.5">
      <c r="A34" s="124"/>
      <c r="B34" s="640"/>
      <c r="C34" s="125" t="s">
        <v>100</v>
      </c>
      <c r="D34" s="263">
        <v>4</v>
      </c>
      <c r="E34" s="504">
        <v>146</v>
      </c>
      <c r="F34" s="504">
        <v>-19</v>
      </c>
      <c r="G34" s="504">
        <v>-15</v>
      </c>
      <c r="H34" s="504">
        <v>16</v>
      </c>
      <c r="I34" s="504">
        <v>12</v>
      </c>
      <c r="J34" s="504">
        <v>0</v>
      </c>
      <c r="K34" s="504">
        <v>0</v>
      </c>
      <c r="L34" s="504">
        <v>0</v>
      </c>
      <c r="M34" s="504">
        <v>0</v>
      </c>
      <c r="N34" s="527">
        <f>SUM(F34:M34)</f>
        <v>-6</v>
      </c>
      <c r="O34" s="124"/>
    </row>
    <row r="35" spans="1:15" ht="6" customHeight="1" thickBot="1">
      <c r="A35" s="124"/>
      <c r="B35" s="141"/>
      <c r="C35" s="43"/>
      <c r="D35" s="284"/>
      <c r="E35" s="535"/>
      <c r="F35" s="535"/>
      <c r="G35" s="535"/>
      <c r="H35" s="535"/>
      <c r="I35" s="535"/>
      <c r="J35" s="535"/>
      <c r="K35" s="535"/>
      <c r="L35" s="535"/>
      <c r="M35" s="535"/>
      <c r="N35" s="536"/>
      <c r="O35" s="124"/>
    </row>
    <row r="36" spans="1:15" ht="12.75" customHeight="1" thickBot="1">
      <c r="A36" s="124"/>
      <c r="B36" s="45"/>
      <c r="C36" s="45"/>
      <c r="D36" s="46"/>
      <c r="E36" s="537"/>
      <c r="F36" s="538"/>
      <c r="G36" s="538"/>
      <c r="H36" s="538"/>
      <c r="I36" s="537"/>
      <c r="J36" s="537"/>
      <c r="K36" s="537"/>
      <c r="L36" s="537"/>
      <c r="M36" s="537"/>
      <c r="N36" s="537"/>
      <c r="O36" s="124"/>
    </row>
    <row r="37" spans="1:15" ht="24">
      <c r="A37" s="124"/>
      <c r="B37" s="162" t="str">
        <f>B27</f>
        <v>Three Months Ended June 30, 2020</v>
      </c>
      <c r="C37" s="52"/>
      <c r="D37" s="163"/>
      <c r="E37" s="539" t="s">
        <v>54</v>
      </c>
      <c r="F37" s="540" t="s">
        <v>156</v>
      </c>
      <c r="G37" s="540" t="s">
        <v>55</v>
      </c>
      <c r="H37" s="541" t="s">
        <v>56</v>
      </c>
      <c r="I37" s="542"/>
      <c r="J37" s="543"/>
      <c r="K37" s="544"/>
      <c r="L37" s="537"/>
      <c r="M37" s="537"/>
      <c r="N37" s="537"/>
      <c r="O37" s="124"/>
    </row>
    <row r="38" spans="1:15">
      <c r="A38" s="124"/>
      <c r="B38" s="737" t="s">
        <v>53</v>
      </c>
      <c r="C38" s="738"/>
      <c r="D38" s="260"/>
      <c r="E38" s="504">
        <v>749</v>
      </c>
      <c r="F38" s="447">
        <v>580</v>
      </c>
      <c r="G38" s="545">
        <v>0.75</v>
      </c>
      <c r="H38" s="546">
        <v>0.75</v>
      </c>
      <c r="I38" s="547"/>
      <c r="J38" s="548"/>
      <c r="K38" s="544"/>
      <c r="L38" s="537"/>
      <c r="M38" s="537"/>
      <c r="N38" s="537"/>
      <c r="O38" s="45"/>
    </row>
    <row r="39" spans="1:15" ht="13.5">
      <c r="A39" s="124"/>
      <c r="B39" s="40"/>
      <c r="C39" s="41" t="s">
        <v>135</v>
      </c>
      <c r="D39" s="263">
        <v>1</v>
      </c>
      <c r="E39" s="549">
        <v>42</v>
      </c>
      <c r="F39" s="550">
        <v>42</v>
      </c>
      <c r="G39" s="551">
        <v>0.05</v>
      </c>
      <c r="H39" s="552">
        <v>0.05</v>
      </c>
      <c r="I39" s="553"/>
      <c r="J39" s="553"/>
      <c r="K39" s="553"/>
      <c r="L39" s="553"/>
      <c r="M39" s="553"/>
      <c r="N39" s="553"/>
      <c r="O39" s="51"/>
    </row>
    <row r="40" spans="1:15" ht="13.5">
      <c r="A40" s="124"/>
      <c r="B40" s="40"/>
      <c r="C40" s="41" t="s">
        <v>84</v>
      </c>
      <c r="D40" s="263">
        <v>2</v>
      </c>
      <c r="E40" s="549">
        <v>14</v>
      </c>
      <c r="F40" s="550">
        <v>14</v>
      </c>
      <c r="G40" s="551">
        <v>0.02</v>
      </c>
      <c r="H40" s="552">
        <v>0.02</v>
      </c>
      <c r="I40" s="553"/>
      <c r="J40" s="553"/>
      <c r="K40" s="553"/>
      <c r="L40" s="553"/>
      <c r="M40" s="553"/>
      <c r="N40" s="553"/>
      <c r="O40" s="51"/>
    </row>
    <row r="41" spans="1:15" ht="13.5">
      <c r="A41" s="124"/>
      <c r="B41" s="181"/>
      <c r="C41" s="41" t="s">
        <v>181</v>
      </c>
      <c r="D41" s="263">
        <v>3</v>
      </c>
      <c r="E41" s="549">
        <v>6</v>
      </c>
      <c r="F41" s="550">
        <v>6</v>
      </c>
      <c r="G41" s="551">
        <v>0.01</v>
      </c>
      <c r="H41" s="552">
        <v>0.01</v>
      </c>
      <c r="I41" s="553"/>
      <c r="J41" s="553"/>
      <c r="K41" s="553"/>
      <c r="L41" s="553"/>
      <c r="M41" s="553"/>
      <c r="N41" s="553"/>
      <c r="O41" s="51"/>
    </row>
    <row r="42" spans="1:15" ht="13.5">
      <c r="A42" s="124"/>
      <c r="B42" s="40"/>
      <c r="C42" s="41" t="s">
        <v>114</v>
      </c>
      <c r="D42" s="263">
        <v>5</v>
      </c>
      <c r="E42" s="549">
        <v>0</v>
      </c>
      <c r="F42" s="550">
        <v>-11</v>
      </c>
      <c r="G42" s="551">
        <v>-0.01</v>
      </c>
      <c r="H42" s="552">
        <v>-0.01</v>
      </c>
      <c r="I42" s="553"/>
      <c r="J42" s="553"/>
      <c r="K42" s="553"/>
      <c r="L42" s="553"/>
      <c r="M42" s="553"/>
      <c r="N42" s="553"/>
      <c r="O42" s="51"/>
    </row>
    <row r="43" spans="1:15" ht="14.25" thickBot="1">
      <c r="A43" s="124"/>
      <c r="B43" s="739" t="s">
        <v>204</v>
      </c>
      <c r="C43" s="740"/>
      <c r="D43" s="268"/>
      <c r="E43" s="533">
        <f>SUM(E38:E42)</f>
        <v>811</v>
      </c>
      <c r="F43" s="533">
        <f>SUM(F38:F42)</f>
        <v>631</v>
      </c>
      <c r="G43" s="554">
        <v>0.82</v>
      </c>
      <c r="H43" s="555">
        <v>0.81</v>
      </c>
      <c r="I43" s="547"/>
      <c r="J43" s="537"/>
      <c r="K43" s="537"/>
      <c r="L43" s="537"/>
      <c r="M43" s="537"/>
      <c r="N43" s="537"/>
      <c r="O43" s="45"/>
    </row>
    <row r="44" spans="1:15" ht="14.25" thickTop="1">
      <c r="A44" s="124"/>
      <c r="B44" s="640"/>
      <c r="C44" s="641"/>
      <c r="D44" s="268"/>
      <c r="E44" s="504"/>
      <c r="F44" s="447"/>
      <c r="G44" s="556"/>
      <c r="H44" s="546"/>
      <c r="I44" s="547"/>
      <c r="J44" s="537"/>
      <c r="K44" s="537"/>
      <c r="L44" s="537"/>
      <c r="M44" s="537"/>
      <c r="N44" s="537"/>
      <c r="O44" s="45"/>
    </row>
    <row r="45" spans="1:15" ht="13.5">
      <c r="A45" s="124"/>
      <c r="B45" s="640"/>
      <c r="C45" s="125" t="s">
        <v>100</v>
      </c>
      <c r="D45" s="263">
        <v>4</v>
      </c>
      <c r="E45" s="504">
        <v>152</v>
      </c>
      <c r="F45" s="504">
        <v>125</v>
      </c>
      <c r="G45" s="557">
        <v>0.16</v>
      </c>
      <c r="H45" s="558">
        <v>0.16</v>
      </c>
      <c r="I45" s="547"/>
      <c r="J45" s="537"/>
      <c r="K45" s="537"/>
      <c r="L45" s="537"/>
      <c r="M45" s="537"/>
      <c r="N45" s="537"/>
      <c r="O45" s="45"/>
    </row>
    <row r="46" spans="1:15" ht="6" customHeight="1" thickBot="1">
      <c r="A46" s="124"/>
      <c r="B46" s="42"/>
      <c r="C46" s="43"/>
      <c r="D46" s="44"/>
      <c r="E46" s="535"/>
      <c r="F46" s="535"/>
      <c r="G46" s="593"/>
      <c r="H46" s="594"/>
      <c r="I46" s="537"/>
      <c r="J46" s="537"/>
      <c r="K46" s="537"/>
      <c r="L46" s="537"/>
      <c r="M46" s="537"/>
      <c r="N46" s="537"/>
      <c r="O46" s="45"/>
    </row>
    <row r="47" spans="1:15" ht="6" customHeight="1" thickBot="1">
      <c r="A47" s="124"/>
      <c r="B47" s="45"/>
      <c r="C47" s="45"/>
      <c r="D47" s="46"/>
      <c r="E47" s="45"/>
      <c r="F47" s="45"/>
      <c r="G47" s="139"/>
      <c r="H47" s="139"/>
      <c r="I47" s="45"/>
      <c r="J47" s="45"/>
      <c r="K47" s="45"/>
      <c r="L47" s="45"/>
      <c r="M47" s="45"/>
      <c r="N47" s="45"/>
      <c r="O47" s="45"/>
    </row>
    <row r="48" spans="1:15" ht="48">
      <c r="A48" s="124"/>
      <c r="B48" s="162" t="s">
        <v>235</v>
      </c>
      <c r="C48" s="52"/>
      <c r="D48" s="158"/>
      <c r="E48" s="155" t="s">
        <v>48</v>
      </c>
      <c r="F48" s="156" t="s">
        <v>101</v>
      </c>
      <c r="G48" s="156" t="s">
        <v>113</v>
      </c>
      <c r="H48" s="156" t="s">
        <v>255</v>
      </c>
      <c r="I48" s="156" t="s">
        <v>256</v>
      </c>
      <c r="J48" s="155" t="s">
        <v>49</v>
      </c>
      <c r="K48" s="155" t="s">
        <v>50</v>
      </c>
      <c r="L48" s="155" t="s">
        <v>51</v>
      </c>
      <c r="M48" s="155" t="s">
        <v>181</v>
      </c>
      <c r="N48" s="157" t="s">
        <v>52</v>
      </c>
      <c r="O48" s="124"/>
    </row>
    <row r="49" spans="1:15">
      <c r="A49" s="124"/>
      <c r="B49" s="737" t="s">
        <v>53</v>
      </c>
      <c r="C49" s="738"/>
      <c r="D49" s="260"/>
      <c r="E49" s="504">
        <v>1954</v>
      </c>
      <c r="F49" s="447">
        <v>101</v>
      </c>
      <c r="G49" s="447">
        <v>37</v>
      </c>
      <c r="H49" s="447">
        <v>290</v>
      </c>
      <c r="I49" s="504">
        <v>41</v>
      </c>
      <c r="J49" s="504">
        <v>274</v>
      </c>
      <c r="K49" s="504">
        <v>238</v>
      </c>
      <c r="L49" s="504">
        <v>186</v>
      </c>
      <c r="M49" s="504">
        <v>9</v>
      </c>
      <c r="N49" s="527">
        <f>SUM(F49:M49)</f>
        <v>1176</v>
      </c>
      <c r="O49" s="124"/>
    </row>
    <row r="50" spans="1:15" ht="13.5">
      <c r="A50" s="124"/>
      <c r="B50" s="40"/>
      <c r="C50" s="41" t="s">
        <v>135</v>
      </c>
      <c r="D50" s="263">
        <v>1</v>
      </c>
      <c r="E50" s="528">
        <v>0</v>
      </c>
      <c r="F50" s="529">
        <v>0</v>
      </c>
      <c r="G50" s="529">
        <v>-2</v>
      </c>
      <c r="H50" s="529">
        <v>0</v>
      </c>
      <c r="I50" s="530">
        <v>0</v>
      </c>
      <c r="J50" s="531">
        <v>-12</v>
      </c>
      <c r="K50" s="531">
        <v>-5</v>
      </c>
      <c r="L50" s="531">
        <v>-34</v>
      </c>
      <c r="M50" s="531">
        <v>0</v>
      </c>
      <c r="N50" s="532">
        <f t="shared" ref="N50:N52" si="4">SUM(F50:M50)</f>
        <v>-53</v>
      </c>
      <c r="O50" s="124"/>
    </row>
    <row r="51" spans="1:15" ht="13.5">
      <c r="A51" s="124"/>
      <c r="B51" s="40"/>
      <c r="C51" s="41" t="s">
        <v>84</v>
      </c>
      <c r="D51" s="263">
        <v>2</v>
      </c>
      <c r="E51" s="528">
        <v>0</v>
      </c>
      <c r="F51" s="529">
        <v>0</v>
      </c>
      <c r="G51" s="529">
        <v>0</v>
      </c>
      <c r="H51" s="529">
        <v>0</v>
      </c>
      <c r="I51" s="529">
        <v>-12</v>
      </c>
      <c r="J51" s="529">
        <v>0</v>
      </c>
      <c r="K51" s="531">
        <v>0</v>
      </c>
      <c r="L51" s="531">
        <v>-4</v>
      </c>
      <c r="M51" s="531">
        <v>0</v>
      </c>
      <c r="N51" s="532">
        <f t="shared" si="4"/>
        <v>-16</v>
      </c>
      <c r="O51" s="124"/>
    </row>
    <row r="52" spans="1:15" ht="13.5">
      <c r="A52" s="124"/>
      <c r="B52" s="181"/>
      <c r="C52" s="41" t="s">
        <v>181</v>
      </c>
      <c r="D52" s="263">
        <v>3</v>
      </c>
      <c r="E52" s="528">
        <v>0</v>
      </c>
      <c r="F52" s="529">
        <v>0</v>
      </c>
      <c r="G52" s="529">
        <v>0</v>
      </c>
      <c r="H52" s="529">
        <v>0</v>
      </c>
      <c r="I52" s="529">
        <v>0</v>
      </c>
      <c r="J52" s="529">
        <v>0</v>
      </c>
      <c r="K52" s="531">
        <v>0</v>
      </c>
      <c r="L52" s="531">
        <v>0</v>
      </c>
      <c r="M52" s="531">
        <v>-9</v>
      </c>
      <c r="N52" s="532">
        <f t="shared" si="4"/>
        <v>-9</v>
      </c>
      <c r="O52" s="124"/>
    </row>
    <row r="53" spans="1:15" ht="12.75" thickBot="1">
      <c r="A53" s="124"/>
      <c r="B53" s="739" t="s">
        <v>204</v>
      </c>
      <c r="C53" s="740"/>
      <c r="D53" s="281"/>
      <c r="E53" s="533">
        <f t="shared" ref="E53:N53" si="5">SUM(E49:E52)</f>
        <v>1954</v>
      </c>
      <c r="F53" s="533">
        <f t="shared" si="5"/>
        <v>101</v>
      </c>
      <c r="G53" s="533">
        <f t="shared" si="5"/>
        <v>35</v>
      </c>
      <c r="H53" s="533">
        <f t="shared" si="5"/>
        <v>290</v>
      </c>
      <c r="I53" s="533">
        <f t="shared" si="5"/>
        <v>29</v>
      </c>
      <c r="J53" s="533">
        <f t="shared" si="5"/>
        <v>262</v>
      </c>
      <c r="K53" s="533">
        <f t="shared" si="5"/>
        <v>233</v>
      </c>
      <c r="L53" s="533">
        <f t="shared" si="5"/>
        <v>148</v>
      </c>
      <c r="M53" s="533">
        <f t="shared" si="5"/>
        <v>0</v>
      </c>
      <c r="N53" s="534">
        <f t="shared" si="5"/>
        <v>1098</v>
      </c>
      <c r="O53" s="124"/>
    </row>
    <row r="54" spans="1:15" ht="12.75" thickTop="1">
      <c r="A54" s="124"/>
      <c r="B54" s="658"/>
      <c r="C54" s="659"/>
      <c r="D54" s="283"/>
      <c r="E54" s="504"/>
      <c r="F54" s="504"/>
      <c r="G54" s="504"/>
      <c r="H54" s="504"/>
      <c r="I54" s="504"/>
      <c r="J54" s="504"/>
      <c r="K54" s="504"/>
      <c r="L54" s="504"/>
      <c r="M54" s="504"/>
      <c r="N54" s="527"/>
      <c r="O54" s="124"/>
    </row>
    <row r="55" spans="1:15" ht="13.5">
      <c r="A55" s="124"/>
      <c r="B55" s="658"/>
      <c r="C55" s="125" t="s">
        <v>100</v>
      </c>
      <c r="D55" s="263">
        <v>4</v>
      </c>
      <c r="E55" s="504">
        <v>-187</v>
      </c>
      <c r="F55" s="504">
        <v>-15</v>
      </c>
      <c r="G55" s="504">
        <v>-15</v>
      </c>
      <c r="H55" s="504">
        <v>-5</v>
      </c>
      <c r="I55" s="504">
        <v>-2</v>
      </c>
      <c r="J55" s="504">
        <v>0</v>
      </c>
      <c r="K55" s="504">
        <v>0</v>
      </c>
      <c r="L55" s="504">
        <v>0</v>
      </c>
      <c r="M55" s="504">
        <v>0</v>
      </c>
      <c r="N55" s="527">
        <f>SUM(F55:M55)</f>
        <v>-37</v>
      </c>
      <c r="O55" s="124"/>
    </row>
    <row r="56" spans="1:15" ht="6" customHeight="1" thickBot="1">
      <c r="A56" s="124"/>
      <c r="B56" s="141"/>
      <c r="C56" s="43"/>
      <c r="D56" s="284"/>
      <c r="E56" s="535"/>
      <c r="F56" s="535"/>
      <c r="G56" s="535"/>
      <c r="H56" s="535"/>
      <c r="I56" s="535"/>
      <c r="J56" s="535"/>
      <c r="K56" s="535"/>
      <c r="L56" s="535"/>
      <c r="M56" s="535"/>
      <c r="N56" s="536"/>
      <c r="O56" s="124"/>
    </row>
    <row r="57" spans="1:15" ht="12.75" customHeight="1" thickBot="1">
      <c r="A57" s="124"/>
      <c r="B57" s="45"/>
      <c r="C57" s="45"/>
      <c r="D57" s="46"/>
      <c r="E57" s="537"/>
      <c r="F57" s="538"/>
      <c r="G57" s="538"/>
      <c r="H57" s="538"/>
      <c r="I57" s="537"/>
      <c r="J57" s="537"/>
      <c r="K57" s="537"/>
      <c r="L57" s="537"/>
      <c r="M57" s="537"/>
      <c r="N57" s="537"/>
      <c r="O57" s="124"/>
    </row>
    <row r="58" spans="1:15" ht="24">
      <c r="A58" s="124"/>
      <c r="B58" s="162" t="str">
        <f>B48</f>
        <v>Three Months Ended September 30, 2020</v>
      </c>
      <c r="C58" s="52"/>
      <c r="D58" s="163"/>
      <c r="E58" s="539" t="s">
        <v>54</v>
      </c>
      <c r="F58" s="540" t="s">
        <v>156</v>
      </c>
      <c r="G58" s="540" t="s">
        <v>55</v>
      </c>
      <c r="H58" s="541" t="s">
        <v>56</v>
      </c>
      <c r="I58" s="542"/>
      <c r="J58" s="543"/>
      <c r="K58" s="544"/>
      <c r="L58" s="537"/>
      <c r="M58" s="537"/>
      <c r="N58" s="537"/>
      <c r="O58" s="124"/>
    </row>
    <row r="59" spans="1:15">
      <c r="A59" s="124"/>
      <c r="B59" s="737" t="s">
        <v>53</v>
      </c>
      <c r="C59" s="738"/>
      <c r="D59" s="260"/>
      <c r="E59" s="504">
        <f>E49-N49</f>
        <v>778</v>
      </c>
      <c r="F59" s="447">
        <v>604</v>
      </c>
      <c r="G59" s="545">
        <v>0.78</v>
      </c>
      <c r="H59" s="546">
        <v>0.78</v>
      </c>
      <c r="I59" s="547"/>
      <c r="J59" s="548"/>
      <c r="K59" s="544"/>
      <c r="L59" s="537"/>
      <c r="M59" s="537"/>
      <c r="N59" s="537"/>
      <c r="O59" s="45"/>
    </row>
    <row r="60" spans="1:15" ht="13.5">
      <c r="A60" s="124"/>
      <c r="B60" s="40"/>
      <c r="C60" s="41" t="s">
        <v>135</v>
      </c>
      <c r="D60" s="263">
        <v>1</v>
      </c>
      <c r="E60" s="549">
        <f>E50-N50</f>
        <v>53</v>
      </c>
      <c r="F60" s="550">
        <v>53</v>
      </c>
      <c r="G60" s="551">
        <v>7.0000000000000007E-2</v>
      </c>
      <c r="H60" s="552">
        <v>7.0000000000000007E-2</v>
      </c>
      <c r="I60" s="553"/>
      <c r="J60" s="553"/>
      <c r="K60" s="553"/>
      <c r="L60" s="553"/>
      <c r="M60" s="553"/>
      <c r="N60" s="553"/>
      <c r="O60" s="51"/>
    </row>
    <row r="61" spans="1:15" ht="13.5">
      <c r="A61" s="124"/>
      <c r="B61" s="40"/>
      <c r="C61" s="41" t="s">
        <v>84</v>
      </c>
      <c r="D61" s="263">
        <v>2</v>
      </c>
      <c r="E61" s="549">
        <f>E51-N51</f>
        <v>16</v>
      </c>
      <c r="F61" s="550">
        <v>16</v>
      </c>
      <c r="G61" s="551">
        <v>0.02</v>
      </c>
      <c r="H61" s="552">
        <v>0.02</v>
      </c>
      <c r="I61" s="553"/>
      <c r="J61" s="553"/>
      <c r="K61" s="553"/>
      <c r="L61" s="553"/>
      <c r="M61" s="553"/>
      <c r="N61" s="553"/>
      <c r="O61" s="51"/>
    </row>
    <row r="62" spans="1:15" ht="13.5">
      <c r="A62" s="124"/>
      <c r="B62" s="181"/>
      <c r="C62" s="41" t="s">
        <v>181</v>
      </c>
      <c r="D62" s="263">
        <v>3</v>
      </c>
      <c r="E62" s="549">
        <f>E52-N52</f>
        <v>9</v>
      </c>
      <c r="F62" s="550">
        <v>9</v>
      </c>
      <c r="G62" s="551">
        <v>0.01</v>
      </c>
      <c r="H62" s="552">
        <v>0.01</v>
      </c>
      <c r="I62" s="553"/>
      <c r="J62" s="553"/>
      <c r="K62" s="553"/>
      <c r="L62" s="553"/>
      <c r="M62" s="553"/>
      <c r="N62" s="553"/>
      <c r="O62" s="51"/>
    </row>
    <row r="63" spans="1:15" ht="13.5">
      <c r="A63" s="124"/>
      <c r="B63" s="181"/>
      <c r="C63" s="581" t="s">
        <v>119</v>
      </c>
      <c r="D63" s="263">
        <v>6</v>
      </c>
      <c r="E63" s="549">
        <v>0</v>
      </c>
      <c r="F63" s="550">
        <v>31</v>
      </c>
      <c r="G63" s="551">
        <v>0.04</v>
      </c>
      <c r="H63" s="552">
        <v>0.04</v>
      </c>
      <c r="I63" s="553"/>
      <c r="J63" s="553"/>
      <c r="K63" s="553"/>
      <c r="L63" s="553"/>
      <c r="M63" s="553"/>
      <c r="N63" s="553"/>
      <c r="O63" s="51"/>
    </row>
    <row r="64" spans="1:15" ht="13.5">
      <c r="A64" s="124"/>
      <c r="B64" s="40"/>
      <c r="C64" s="41" t="s">
        <v>114</v>
      </c>
      <c r="D64" s="263">
        <v>5</v>
      </c>
      <c r="E64" s="549">
        <v>0</v>
      </c>
      <c r="F64" s="550">
        <v>-30</v>
      </c>
      <c r="G64" s="551">
        <v>-0.04</v>
      </c>
      <c r="H64" s="552">
        <v>-0.04</v>
      </c>
      <c r="I64" s="553"/>
      <c r="J64" s="553"/>
      <c r="K64" s="553"/>
      <c r="L64" s="553"/>
      <c r="M64" s="553"/>
      <c r="N64" s="553"/>
      <c r="O64" s="51"/>
    </row>
    <row r="65" spans="1:15" ht="14.25" thickBot="1">
      <c r="A65" s="124"/>
      <c r="B65" s="739" t="s">
        <v>204</v>
      </c>
      <c r="C65" s="740"/>
      <c r="D65" s="268"/>
      <c r="E65" s="533">
        <f>SUM(E59:E64)</f>
        <v>856</v>
      </c>
      <c r="F65" s="533">
        <f>SUM(F59:F64)</f>
        <v>683</v>
      </c>
      <c r="G65" s="554">
        <v>0.88</v>
      </c>
      <c r="H65" s="555">
        <v>0.88</v>
      </c>
      <c r="I65" s="547"/>
      <c r="J65" s="537"/>
      <c r="K65" s="537"/>
      <c r="L65" s="537"/>
      <c r="M65" s="537"/>
      <c r="N65" s="537"/>
      <c r="O65" s="45"/>
    </row>
    <row r="66" spans="1:15" ht="14.25" thickTop="1">
      <c r="A66" s="124"/>
      <c r="B66" s="658"/>
      <c r="C66" s="659"/>
      <c r="D66" s="268"/>
      <c r="E66" s="504"/>
      <c r="F66" s="447"/>
      <c r="G66" s="556"/>
      <c r="H66" s="546"/>
      <c r="I66" s="547"/>
      <c r="J66" s="537"/>
      <c r="K66" s="537"/>
      <c r="L66" s="537"/>
      <c r="M66" s="537"/>
      <c r="N66" s="537"/>
      <c r="O66" s="45"/>
    </row>
    <row r="67" spans="1:15" ht="13.5">
      <c r="A67" s="124"/>
      <c r="B67" s="658"/>
      <c r="C67" s="125" t="s">
        <v>100</v>
      </c>
      <c r="D67" s="263">
        <v>4</v>
      </c>
      <c r="E67" s="504">
        <v>-150</v>
      </c>
      <c r="F67" s="504">
        <v>-130</v>
      </c>
      <c r="G67" s="557">
        <v>-0.16</v>
      </c>
      <c r="H67" s="558">
        <v>-0.17</v>
      </c>
      <c r="I67" s="547"/>
      <c r="J67" s="537"/>
      <c r="K67" s="537"/>
      <c r="L67" s="537"/>
      <c r="M67" s="537"/>
      <c r="N67" s="537"/>
      <c r="O67" s="45"/>
    </row>
    <row r="68" spans="1:15" ht="6" customHeight="1" thickBot="1">
      <c r="A68" s="124"/>
      <c r="B68" s="42"/>
      <c r="C68" s="43"/>
      <c r="D68" s="44"/>
      <c r="E68" s="43"/>
      <c r="F68" s="43"/>
      <c r="G68" s="133"/>
      <c r="H68" s="161"/>
      <c r="I68" s="45"/>
      <c r="J68" s="45"/>
      <c r="K68" s="45"/>
      <c r="L68" s="45"/>
      <c r="M68" s="45"/>
      <c r="N68" s="45"/>
      <c r="O68" s="45"/>
    </row>
    <row r="69" spans="1:15" ht="6" customHeight="1" thickBot="1">
      <c r="A69" s="124"/>
      <c r="B69" s="45"/>
      <c r="C69" s="45"/>
      <c r="D69" s="46"/>
      <c r="E69" s="45"/>
      <c r="F69" s="45"/>
      <c r="G69" s="139"/>
      <c r="H69" s="139"/>
      <c r="I69" s="45"/>
      <c r="J69" s="45"/>
      <c r="K69" s="45"/>
      <c r="L69" s="45"/>
      <c r="M69" s="45"/>
      <c r="N69" s="45"/>
      <c r="O69" s="45"/>
    </row>
    <row r="70" spans="1:15" ht="48">
      <c r="A70" s="124"/>
      <c r="B70" s="162" t="s">
        <v>243</v>
      </c>
      <c r="C70" s="52"/>
      <c r="D70" s="158"/>
      <c r="E70" s="155" t="s">
        <v>48</v>
      </c>
      <c r="F70" s="156" t="s">
        <v>101</v>
      </c>
      <c r="G70" s="156" t="s">
        <v>113</v>
      </c>
      <c r="H70" s="156" t="s">
        <v>255</v>
      </c>
      <c r="I70" s="156" t="s">
        <v>256</v>
      </c>
      <c r="J70" s="155" t="s">
        <v>49</v>
      </c>
      <c r="K70" s="155" t="s">
        <v>50</v>
      </c>
      <c r="L70" s="155" t="s">
        <v>51</v>
      </c>
      <c r="M70" s="155" t="s">
        <v>181</v>
      </c>
      <c r="N70" s="157" t="s">
        <v>52</v>
      </c>
      <c r="O70" s="124"/>
    </row>
    <row r="71" spans="1:15">
      <c r="A71" s="124"/>
      <c r="B71" s="737" t="s">
        <v>53</v>
      </c>
      <c r="C71" s="738"/>
      <c r="D71" s="260"/>
      <c r="E71" s="239">
        <v>2413</v>
      </c>
      <c r="F71" s="197">
        <v>349</v>
      </c>
      <c r="G71" s="197">
        <v>117</v>
      </c>
      <c r="H71" s="197">
        <v>313</v>
      </c>
      <c r="I71" s="239">
        <v>39</v>
      </c>
      <c r="J71" s="239">
        <v>350</v>
      </c>
      <c r="K71" s="239">
        <v>341</v>
      </c>
      <c r="L71" s="239">
        <v>255</v>
      </c>
      <c r="M71" s="239">
        <v>55</v>
      </c>
      <c r="N71" s="275">
        <f>SUM(F71:M71)</f>
        <v>1819</v>
      </c>
      <c r="O71" s="124"/>
    </row>
    <row r="72" spans="1:15" ht="13.5">
      <c r="A72" s="124"/>
      <c r="B72" s="40"/>
      <c r="C72" s="41" t="s">
        <v>135</v>
      </c>
      <c r="D72" s="263">
        <v>1</v>
      </c>
      <c r="E72" s="276">
        <v>0</v>
      </c>
      <c r="F72" s="277">
        <v>0</v>
      </c>
      <c r="G72" s="277">
        <v>-6</v>
      </c>
      <c r="H72" s="277">
        <v>0</v>
      </c>
      <c r="I72" s="278">
        <v>0</v>
      </c>
      <c r="J72" s="279">
        <v>-14</v>
      </c>
      <c r="K72" s="279">
        <v>-3</v>
      </c>
      <c r="L72" s="279">
        <v>-57</v>
      </c>
      <c r="M72" s="279">
        <v>0</v>
      </c>
      <c r="N72" s="280">
        <f t="shared" ref="N72:N74" si="6">SUM(F72:M72)</f>
        <v>-80</v>
      </c>
      <c r="O72" s="124"/>
    </row>
    <row r="73" spans="1:15" ht="13.5">
      <c r="A73" s="124"/>
      <c r="B73" s="40"/>
      <c r="C73" s="41" t="s">
        <v>84</v>
      </c>
      <c r="D73" s="263">
        <v>2</v>
      </c>
      <c r="E73" s="276">
        <v>0</v>
      </c>
      <c r="F73" s="277">
        <v>0</v>
      </c>
      <c r="G73" s="277">
        <v>0</v>
      </c>
      <c r="H73" s="277">
        <v>0</v>
      </c>
      <c r="I73" s="277">
        <v>-13</v>
      </c>
      <c r="J73" s="277">
        <v>0</v>
      </c>
      <c r="K73" s="279">
        <v>0</v>
      </c>
      <c r="L73" s="279">
        <v>-5</v>
      </c>
      <c r="M73" s="279">
        <v>0</v>
      </c>
      <c r="N73" s="280">
        <f t="shared" si="6"/>
        <v>-18</v>
      </c>
      <c r="O73" s="124"/>
    </row>
    <row r="74" spans="1:15" ht="13.5">
      <c r="A74" s="124"/>
      <c r="B74" s="181"/>
      <c r="C74" s="41" t="s">
        <v>181</v>
      </c>
      <c r="D74" s="263">
        <v>3</v>
      </c>
      <c r="E74" s="276">
        <v>0</v>
      </c>
      <c r="F74" s="277">
        <v>0</v>
      </c>
      <c r="G74" s="277">
        <v>0</v>
      </c>
      <c r="H74" s="277">
        <v>0</v>
      </c>
      <c r="I74" s="277">
        <v>0</v>
      </c>
      <c r="J74" s="277">
        <v>0</v>
      </c>
      <c r="K74" s="279">
        <v>0</v>
      </c>
      <c r="L74" s="279">
        <v>0</v>
      </c>
      <c r="M74" s="279">
        <v>-55</v>
      </c>
      <c r="N74" s="280">
        <f t="shared" si="6"/>
        <v>-55</v>
      </c>
      <c r="O74" s="124"/>
    </row>
    <row r="75" spans="1:15" ht="12.75" thickBot="1">
      <c r="A75" s="124"/>
      <c r="B75" s="739" t="s">
        <v>204</v>
      </c>
      <c r="C75" s="740"/>
      <c r="D75" s="281"/>
      <c r="E75" s="269">
        <f t="shared" ref="E75:N75" si="7">SUM(E71:E74)</f>
        <v>2413</v>
      </c>
      <c r="F75" s="269">
        <f t="shared" si="7"/>
        <v>349</v>
      </c>
      <c r="G75" s="269">
        <f t="shared" si="7"/>
        <v>111</v>
      </c>
      <c r="H75" s="269">
        <f t="shared" si="7"/>
        <v>313</v>
      </c>
      <c r="I75" s="269">
        <f t="shared" si="7"/>
        <v>26</v>
      </c>
      <c r="J75" s="269">
        <f t="shared" si="7"/>
        <v>336</v>
      </c>
      <c r="K75" s="269">
        <f t="shared" si="7"/>
        <v>338</v>
      </c>
      <c r="L75" s="269">
        <f t="shared" si="7"/>
        <v>193</v>
      </c>
      <c r="M75" s="269">
        <f t="shared" si="7"/>
        <v>0</v>
      </c>
      <c r="N75" s="282">
        <f t="shared" si="7"/>
        <v>1666</v>
      </c>
      <c r="O75" s="124"/>
    </row>
    <row r="76" spans="1:15" ht="12.75" thickTop="1">
      <c r="A76" s="124"/>
      <c r="B76" s="664"/>
      <c r="C76" s="665"/>
      <c r="D76" s="283"/>
      <c r="E76" s="239"/>
      <c r="F76" s="239"/>
      <c r="G76" s="239"/>
      <c r="H76" s="239"/>
      <c r="I76" s="239"/>
      <c r="J76" s="239"/>
      <c r="K76" s="239"/>
      <c r="L76" s="239"/>
      <c r="M76" s="239"/>
      <c r="N76" s="275"/>
      <c r="O76" s="124"/>
    </row>
    <row r="77" spans="1:15" ht="13.5">
      <c r="A77" s="124"/>
      <c r="B77" s="664"/>
      <c r="C77" s="125" t="s">
        <v>100</v>
      </c>
      <c r="D77" s="263">
        <v>4</v>
      </c>
      <c r="E77" s="239">
        <v>638</v>
      </c>
      <c r="F77" s="239">
        <v>31</v>
      </c>
      <c r="G77" s="239">
        <v>193</v>
      </c>
      <c r="H77" s="239">
        <v>5</v>
      </c>
      <c r="I77" s="239">
        <v>2</v>
      </c>
      <c r="J77" s="239">
        <v>0</v>
      </c>
      <c r="K77" s="239">
        <v>0</v>
      </c>
      <c r="L77" s="239">
        <v>0</v>
      </c>
      <c r="M77" s="239">
        <v>0</v>
      </c>
      <c r="N77" s="275">
        <f>SUM(F77:M77)</f>
        <v>231</v>
      </c>
      <c r="O77" s="124"/>
    </row>
    <row r="78" spans="1:15" ht="6" customHeight="1" thickBot="1">
      <c r="A78" s="124"/>
      <c r="B78" s="141"/>
      <c r="C78" s="43"/>
      <c r="D78" s="284"/>
      <c r="E78" s="285"/>
      <c r="F78" s="285"/>
      <c r="G78" s="285"/>
      <c r="H78" s="285"/>
      <c r="I78" s="285"/>
      <c r="J78" s="285"/>
      <c r="K78" s="285"/>
      <c r="L78" s="285"/>
      <c r="M78" s="285"/>
      <c r="N78" s="286"/>
      <c r="O78" s="124"/>
    </row>
    <row r="79" spans="1:15" ht="12.75" customHeight="1" thickBot="1">
      <c r="A79" s="124"/>
      <c r="B79" s="45"/>
      <c r="C79" s="45"/>
      <c r="D79" s="46"/>
      <c r="E79" s="642"/>
      <c r="F79" s="643"/>
      <c r="G79" s="643"/>
      <c r="H79" s="643"/>
      <c r="I79" s="642"/>
      <c r="J79" s="642"/>
      <c r="K79" s="642"/>
      <c r="L79" s="642"/>
      <c r="M79" s="642"/>
      <c r="N79" s="642"/>
      <c r="O79" s="124"/>
    </row>
    <row r="80" spans="1:15" ht="24">
      <c r="A80" s="124"/>
      <c r="B80" s="162" t="str">
        <f>B70</f>
        <v>Three Months Ended December 31, 2020</v>
      </c>
      <c r="C80" s="52"/>
      <c r="D80" s="163"/>
      <c r="E80" s="644" t="s">
        <v>54</v>
      </c>
      <c r="F80" s="645" t="s">
        <v>156</v>
      </c>
      <c r="G80" s="645" t="s">
        <v>55</v>
      </c>
      <c r="H80" s="646" t="s">
        <v>56</v>
      </c>
      <c r="I80" s="647"/>
      <c r="J80" s="648"/>
      <c r="K80" s="649"/>
      <c r="L80" s="642"/>
      <c r="M80" s="642"/>
      <c r="N80" s="642"/>
      <c r="O80" s="124"/>
    </row>
    <row r="81" spans="1:15">
      <c r="A81" s="124"/>
      <c r="B81" s="737" t="s">
        <v>53</v>
      </c>
      <c r="C81" s="738"/>
      <c r="D81" s="260"/>
      <c r="E81" s="239">
        <f>E71-N71</f>
        <v>594</v>
      </c>
      <c r="F81" s="197">
        <v>508</v>
      </c>
      <c r="G81" s="261">
        <v>0.66</v>
      </c>
      <c r="H81" s="262">
        <v>0.65</v>
      </c>
      <c r="I81" s="650"/>
      <c r="J81" s="651"/>
      <c r="K81" s="649"/>
      <c r="L81" s="642"/>
      <c r="M81" s="642"/>
      <c r="N81" s="642"/>
      <c r="O81" s="45"/>
    </row>
    <row r="82" spans="1:15" ht="13.5">
      <c r="A82" s="124"/>
      <c r="B82" s="40"/>
      <c r="C82" s="41" t="s">
        <v>135</v>
      </c>
      <c r="D82" s="263">
        <v>1</v>
      </c>
      <c r="E82" s="264">
        <f>E72-N72</f>
        <v>80</v>
      </c>
      <c r="F82" s="265">
        <v>80</v>
      </c>
      <c r="G82" s="266">
        <v>0.1</v>
      </c>
      <c r="H82" s="267">
        <v>0.1</v>
      </c>
      <c r="I82" s="652"/>
      <c r="J82" s="652"/>
      <c r="K82" s="652"/>
      <c r="L82" s="652"/>
      <c r="M82" s="652"/>
      <c r="N82" s="652"/>
      <c r="O82" s="51"/>
    </row>
    <row r="83" spans="1:15" ht="13.5">
      <c r="A83" s="124"/>
      <c r="B83" s="40"/>
      <c r="C83" s="41" t="s">
        <v>84</v>
      </c>
      <c r="D83" s="263">
        <v>2</v>
      </c>
      <c r="E83" s="264">
        <f>E73-N73</f>
        <v>18</v>
      </c>
      <c r="F83" s="265">
        <v>18</v>
      </c>
      <c r="G83" s="266">
        <v>0.02</v>
      </c>
      <c r="H83" s="267">
        <v>0.02</v>
      </c>
      <c r="I83" s="652"/>
      <c r="J83" s="652"/>
      <c r="K83" s="652"/>
      <c r="L83" s="652"/>
      <c r="M83" s="652"/>
      <c r="N83" s="652"/>
      <c r="O83" s="51"/>
    </row>
    <row r="84" spans="1:15" ht="13.5">
      <c r="A84" s="124"/>
      <c r="B84" s="181"/>
      <c r="C84" s="41" t="s">
        <v>181</v>
      </c>
      <c r="D84" s="263">
        <v>3</v>
      </c>
      <c r="E84" s="264">
        <f>E74-N74</f>
        <v>55</v>
      </c>
      <c r="F84" s="265">
        <v>55</v>
      </c>
      <c r="G84" s="266">
        <v>7.0000000000000007E-2</v>
      </c>
      <c r="H84" s="267">
        <v>7.0000000000000007E-2</v>
      </c>
      <c r="I84" s="652"/>
      <c r="J84" s="652"/>
      <c r="K84" s="652"/>
      <c r="L84" s="652"/>
      <c r="M84" s="652"/>
      <c r="N84" s="652"/>
      <c r="O84" s="51"/>
    </row>
    <row r="85" spans="1:15" ht="13.5">
      <c r="A85" s="124"/>
      <c r="B85" s="40"/>
      <c r="C85" s="41" t="s">
        <v>114</v>
      </c>
      <c r="D85" s="263">
        <v>5</v>
      </c>
      <c r="E85" s="264">
        <v>0</v>
      </c>
      <c r="F85" s="265">
        <v>-71</v>
      </c>
      <c r="G85" s="266">
        <v>-0.09</v>
      </c>
      <c r="H85" s="267">
        <v>-0.09</v>
      </c>
      <c r="I85" s="652"/>
      <c r="J85" s="652"/>
      <c r="K85" s="652"/>
      <c r="L85" s="652"/>
      <c r="M85" s="652"/>
      <c r="N85" s="652"/>
      <c r="O85" s="51"/>
    </row>
    <row r="86" spans="1:15" ht="14.25" thickBot="1">
      <c r="A86" s="124"/>
      <c r="B86" s="739" t="s">
        <v>204</v>
      </c>
      <c r="C86" s="740"/>
      <c r="D86" s="268"/>
      <c r="E86" s="269">
        <f>SUM(E81:E85)</f>
        <v>747</v>
      </c>
      <c r="F86" s="269">
        <f>SUM(F81:F85)</f>
        <v>590</v>
      </c>
      <c r="G86" s="270">
        <v>0.76</v>
      </c>
      <c r="H86" s="271">
        <v>0.76</v>
      </c>
      <c r="I86" s="650"/>
      <c r="J86" s="642"/>
      <c r="K86" s="642"/>
      <c r="L86" s="642"/>
      <c r="M86" s="642"/>
      <c r="N86" s="642"/>
      <c r="O86" s="45"/>
    </row>
    <row r="87" spans="1:15" ht="14.25" thickTop="1">
      <c r="A87" s="124"/>
      <c r="B87" s="664"/>
      <c r="C87" s="665"/>
      <c r="D87" s="268"/>
      <c r="E87" s="239"/>
      <c r="F87" s="197"/>
      <c r="G87" s="272"/>
      <c r="H87" s="262"/>
      <c r="I87" s="650"/>
      <c r="J87" s="642"/>
      <c r="K87" s="642"/>
      <c r="L87" s="642"/>
      <c r="M87" s="642"/>
      <c r="N87" s="642"/>
      <c r="O87" s="45"/>
    </row>
    <row r="88" spans="1:15" ht="13.5">
      <c r="A88" s="124"/>
      <c r="B88" s="664"/>
      <c r="C88" s="125" t="s">
        <v>100</v>
      </c>
      <c r="D88" s="263">
        <v>4</v>
      </c>
      <c r="E88" s="239">
        <v>407</v>
      </c>
      <c r="F88" s="239">
        <v>353</v>
      </c>
      <c r="G88" s="273">
        <v>0.46</v>
      </c>
      <c r="H88" s="274">
        <v>0.45</v>
      </c>
      <c r="I88" s="650"/>
      <c r="J88" s="642"/>
      <c r="K88" s="642"/>
      <c r="L88" s="642"/>
      <c r="M88" s="642"/>
      <c r="N88" s="642"/>
      <c r="O88" s="45"/>
    </row>
    <row r="89" spans="1:15" ht="6" customHeight="1" thickBot="1">
      <c r="A89" s="124"/>
      <c r="B89" s="42"/>
      <c r="C89" s="43"/>
      <c r="D89" s="44"/>
      <c r="E89" s="43"/>
      <c r="F89" s="43"/>
      <c r="G89" s="133"/>
      <c r="H89" s="161"/>
      <c r="I89" s="45"/>
      <c r="J89" s="45"/>
      <c r="K89" s="45"/>
      <c r="L89" s="45"/>
      <c r="M89" s="45"/>
      <c r="N89" s="45"/>
      <c r="O89" s="45"/>
    </row>
    <row r="90" spans="1:15" ht="6" customHeight="1">
      <c r="A90" s="124"/>
      <c r="B90" s="45"/>
      <c r="C90" s="45"/>
      <c r="D90" s="46"/>
      <c r="E90" s="45"/>
      <c r="F90" s="45"/>
      <c r="G90" s="139"/>
      <c r="H90" s="139"/>
      <c r="I90" s="45"/>
      <c r="J90" s="45"/>
      <c r="K90" s="45"/>
      <c r="L90" s="45"/>
      <c r="M90" s="45"/>
      <c r="N90" s="45"/>
      <c r="O90" s="45"/>
    </row>
    <row r="91" spans="1:15" ht="13.5">
      <c r="A91" s="124"/>
      <c r="B91" s="136">
        <v>1</v>
      </c>
      <c r="C91" s="137" t="s">
        <v>136</v>
      </c>
      <c r="D91" s="122"/>
      <c r="E91" s="122"/>
      <c r="F91" s="122"/>
      <c r="G91" s="122"/>
      <c r="H91" s="122"/>
      <c r="I91" s="122"/>
      <c r="J91" s="122"/>
      <c r="K91" s="122"/>
      <c r="L91" s="122"/>
      <c r="M91" s="122"/>
      <c r="N91" s="122"/>
      <c r="O91" s="122"/>
    </row>
    <row r="92" spans="1:15" ht="13.5">
      <c r="A92" s="124"/>
      <c r="B92" s="136">
        <v>2</v>
      </c>
      <c r="C92" s="138" t="s">
        <v>83</v>
      </c>
      <c r="D92" s="121"/>
      <c r="E92" s="121"/>
      <c r="F92" s="121"/>
      <c r="G92" s="121"/>
      <c r="H92" s="121"/>
      <c r="I92" s="121"/>
      <c r="J92" s="121"/>
      <c r="K92" s="121"/>
      <c r="L92" s="121"/>
      <c r="M92" s="121"/>
      <c r="N92" s="121"/>
      <c r="O92" s="121"/>
    </row>
    <row r="93" spans="1:15" ht="13.5">
      <c r="A93" s="124"/>
      <c r="B93" s="136">
        <v>3</v>
      </c>
      <c r="C93" s="138" t="s">
        <v>245</v>
      </c>
      <c r="D93" s="121"/>
      <c r="E93" s="121"/>
      <c r="F93" s="121"/>
      <c r="G93" s="121"/>
      <c r="H93" s="121"/>
      <c r="I93" s="121"/>
      <c r="J93" s="121"/>
      <c r="K93" s="121"/>
      <c r="L93" s="121"/>
      <c r="M93" s="121"/>
      <c r="N93" s="121"/>
      <c r="O93" s="121"/>
    </row>
    <row r="94" spans="1:15" ht="13.5">
      <c r="A94" s="124"/>
      <c r="B94" s="136">
        <v>4</v>
      </c>
      <c r="C94" s="138" t="s">
        <v>176</v>
      </c>
      <c r="D94" s="121"/>
      <c r="E94" s="121"/>
      <c r="F94" s="121"/>
      <c r="G94" s="121"/>
      <c r="H94" s="121"/>
      <c r="I94" s="121"/>
      <c r="J94" s="121"/>
      <c r="K94" s="121"/>
      <c r="L94" s="121"/>
      <c r="M94" s="121"/>
      <c r="N94" s="121"/>
      <c r="O94" s="121"/>
    </row>
    <row r="95" spans="1:15" ht="13.5">
      <c r="A95" s="124"/>
      <c r="B95" s="173">
        <v>5</v>
      </c>
      <c r="C95" s="741" t="s">
        <v>206</v>
      </c>
      <c r="D95" s="741"/>
      <c r="E95" s="741"/>
      <c r="F95" s="741"/>
      <c r="G95" s="741"/>
      <c r="H95" s="741"/>
      <c r="I95" s="741"/>
      <c r="J95" s="741"/>
      <c r="K95" s="741"/>
      <c r="L95" s="741"/>
      <c r="M95" s="741"/>
      <c r="N95" s="741"/>
      <c r="O95" s="741"/>
    </row>
    <row r="96" spans="1:15" ht="13.5">
      <c r="A96" s="124"/>
      <c r="B96" s="173">
        <v>6</v>
      </c>
      <c r="C96" s="741" t="s">
        <v>239</v>
      </c>
      <c r="D96" s="741"/>
      <c r="E96" s="741"/>
      <c r="F96" s="741"/>
      <c r="G96" s="741"/>
      <c r="H96" s="741"/>
      <c r="I96" s="741"/>
      <c r="J96" s="741"/>
      <c r="K96" s="741"/>
      <c r="L96" s="741"/>
      <c r="M96" s="741"/>
      <c r="N96" s="741"/>
      <c r="O96" s="741"/>
    </row>
    <row r="97" spans="1:15" ht="13.5">
      <c r="A97" s="124"/>
      <c r="B97" s="173"/>
      <c r="C97" s="735"/>
      <c r="D97" s="735"/>
      <c r="E97" s="735"/>
      <c r="F97" s="735"/>
      <c r="G97" s="735"/>
      <c r="H97" s="735"/>
      <c r="I97" s="735"/>
      <c r="J97" s="735"/>
      <c r="K97" s="735"/>
      <c r="L97" s="735"/>
      <c r="M97" s="735"/>
      <c r="N97" s="735"/>
      <c r="O97" s="632"/>
    </row>
    <row r="98" spans="1:15">
      <c r="A98" s="124"/>
      <c r="B98" s="53"/>
      <c r="C98" s="629"/>
      <c r="D98" s="54"/>
      <c r="E98" s="54"/>
      <c r="F98" s="54"/>
      <c r="G98" s="54"/>
      <c r="H98" s="54"/>
      <c r="I98" s="54"/>
      <c r="J98" s="54"/>
      <c r="K98" s="54"/>
      <c r="L98" s="54"/>
      <c r="M98" s="54"/>
      <c r="N98" s="54"/>
      <c r="O98" s="54"/>
    </row>
    <row r="99" spans="1:15" ht="12" customHeight="1">
      <c r="A99" s="124"/>
      <c r="B99" s="53"/>
      <c r="C99" s="736" t="s">
        <v>205</v>
      </c>
      <c r="D99" s="736"/>
      <c r="E99" s="736"/>
      <c r="F99" s="736"/>
      <c r="G99" s="736"/>
      <c r="H99" s="736"/>
      <c r="I99" s="736"/>
      <c r="J99" s="736"/>
      <c r="K99" s="736"/>
      <c r="L99" s="736"/>
      <c r="M99" s="736"/>
      <c r="N99" s="736"/>
      <c r="O99" s="736"/>
    </row>
  </sheetData>
  <sheetProtection sheet="1" formatCells="0" formatColumns="0" formatRows="0" sort="0" autoFilter="0" pivotTables="0"/>
  <mergeCells count="23">
    <mergeCell ref="B1:O1"/>
    <mergeCell ref="B2:O2"/>
    <mergeCell ref="B3:O3"/>
    <mergeCell ref="B22:C22"/>
    <mergeCell ref="C95:O95"/>
    <mergeCell ref="B28:C28"/>
    <mergeCell ref="B32:C32"/>
    <mergeCell ref="B38:C38"/>
    <mergeCell ref="B43:C43"/>
    <mergeCell ref="B49:C49"/>
    <mergeCell ref="B53:C53"/>
    <mergeCell ref="B59:C59"/>
    <mergeCell ref="B65:C65"/>
    <mergeCell ref="C97:N97"/>
    <mergeCell ref="C99:O99"/>
    <mergeCell ref="B7:C7"/>
    <mergeCell ref="B11:C11"/>
    <mergeCell ref="B17:C17"/>
    <mergeCell ref="C96:O96"/>
    <mergeCell ref="B71:C71"/>
    <mergeCell ref="B75:C75"/>
    <mergeCell ref="B81:C81"/>
    <mergeCell ref="B86:C86"/>
  </mergeCells>
  <pageMargins left="0.7" right="0.7" top="0.25" bottom="0.44" header="0.3" footer="0.3"/>
  <pageSetup scale="56" fitToHeight="2"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AACE-CF00-459E-A456-BAB5B4D8CBCB}">
  <sheetPr>
    <pageSetUpPr fitToPage="1"/>
  </sheetPr>
  <dimension ref="A1:O101"/>
  <sheetViews>
    <sheetView showGridLines="0" zoomScale="80" zoomScaleNormal="80" zoomScaleSheetLayoutView="115" workbookViewId="0"/>
  </sheetViews>
  <sheetFormatPr defaultColWidth="9.28515625" defaultRowHeight="12"/>
  <cols>
    <col min="1" max="1" width="2.7109375" style="35" customWidth="1"/>
    <col min="2" max="2" width="2.5703125" style="35" customWidth="1"/>
    <col min="3" max="3" width="51.7109375" style="35" customWidth="1"/>
    <col min="4" max="4" width="3.42578125" style="35" customWidth="1"/>
    <col min="5" max="5" width="12.7109375" style="35" customWidth="1"/>
    <col min="6" max="6" width="14" style="35" customWidth="1"/>
    <col min="7" max="7" width="17.7109375" style="35" customWidth="1"/>
    <col min="8" max="8" width="22.7109375" style="35" customWidth="1"/>
    <col min="9" max="9" width="20" style="35" customWidth="1"/>
    <col min="10" max="10" width="13.7109375" style="35" customWidth="1"/>
    <col min="11" max="11" width="12.7109375" style="35" customWidth="1"/>
    <col min="12" max="13" width="15.28515625" style="35" customWidth="1"/>
    <col min="14" max="14" width="12.7109375" style="35" customWidth="1"/>
    <col min="15" max="15" width="3.7109375" style="35" customWidth="1"/>
    <col min="16" max="16384" width="9.28515625" style="35"/>
  </cols>
  <sheetData>
    <row r="1" spans="1:15">
      <c r="B1" s="742" t="s">
        <v>39</v>
      </c>
      <c r="C1" s="742"/>
      <c r="D1" s="742"/>
      <c r="E1" s="742"/>
      <c r="F1" s="742"/>
      <c r="G1" s="742"/>
      <c r="H1" s="742"/>
      <c r="I1" s="742"/>
      <c r="J1" s="742"/>
      <c r="K1" s="742"/>
      <c r="L1" s="742"/>
      <c r="M1" s="742"/>
      <c r="N1" s="742"/>
      <c r="O1" s="742"/>
    </row>
    <row r="2" spans="1:15">
      <c r="B2" s="742" t="s">
        <v>230</v>
      </c>
      <c r="C2" s="742"/>
      <c r="D2" s="742"/>
      <c r="E2" s="742"/>
      <c r="F2" s="742"/>
      <c r="G2" s="742"/>
      <c r="H2" s="742"/>
      <c r="I2" s="742"/>
      <c r="J2" s="742"/>
      <c r="K2" s="742"/>
      <c r="L2" s="742"/>
      <c r="M2" s="742"/>
      <c r="N2" s="742"/>
      <c r="O2" s="742"/>
    </row>
    <row r="3" spans="1:15">
      <c r="B3" s="742" t="s">
        <v>231</v>
      </c>
      <c r="C3" s="742"/>
      <c r="D3" s="742"/>
      <c r="E3" s="742"/>
      <c r="F3" s="742"/>
      <c r="G3" s="742"/>
      <c r="H3" s="742"/>
      <c r="I3" s="742"/>
      <c r="J3" s="742"/>
      <c r="K3" s="742"/>
      <c r="L3" s="742"/>
      <c r="M3" s="742"/>
      <c r="N3" s="742"/>
      <c r="O3" s="742"/>
    </row>
    <row r="4" spans="1:15">
      <c r="B4" s="428"/>
      <c r="C4" s="428"/>
      <c r="D4" s="428"/>
      <c r="E4" s="428"/>
      <c r="F4" s="428"/>
      <c r="G4" s="428"/>
      <c r="H4" s="428"/>
      <c r="I4" s="428"/>
      <c r="J4" s="428"/>
      <c r="K4" s="428"/>
      <c r="L4" s="428"/>
      <c r="M4" s="432"/>
      <c r="N4" s="428"/>
    </row>
    <row r="5" spans="1:15" ht="12.75" thickBot="1">
      <c r="B5" s="36"/>
      <c r="C5" s="37"/>
      <c r="D5" s="38"/>
      <c r="E5" s="37"/>
      <c r="F5" s="37"/>
      <c r="G5" s="38"/>
      <c r="H5" s="38"/>
      <c r="I5" s="38"/>
      <c r="J5" s="38"/>
      <c r="K5" s="39"/>
      <c r="L5" s="39"/>
      <c r="M5" s="39"/>
      <c r="N5" s="39"/>
    </row>
    <row r="6" spans="1:15" ht="48">
      <c r="A6" s="124"/>
      <c r="B6" s="162" t="s">
        <v>174</v>
      </c>
      <c r="C6" s="52"/>
      <c r="D6" s="158"/>
      <c r="E6" s="155" t="s">
        <v>48</v>
      </c>
      <c r="F6" s="156" t="s">
        <v>101</v>
      </c>
      <c r="G6" s="156" t="s">
        <v>113</v>
      </c>
      <c r="H6" s="156" t="s">
        <v>255</v>
      </c>
      <c r="I6" s="156" t="s">
        <v>256</v>
      </c>
      <c r="J6" s="155" t="s">
        <v>49</v>
      </c>
      <c r="K6" s="155" t="s">
        <v>50</v>
      </c>
      <c r="L6" s="155" t="s">
        <v>51</v>
      </c>
      <c r="M6" s="155" t="s">
        <v>181</v>
      </c>
      <c r="N6" s="157" t="s">
        <v>52</v>
      </c>
      <c r="O6" s="124"/>
    </row>
    <row r="7" spans="1:15">
      <c r="A7" s="124"/>
      <c r="B7" s="737" t="s">
        <v>53</v>
      </c>
      <c r="C7" s="738"/>
      <c r="D7" s="260"/>
      <c r="E7" s="504">
        <v>1825</v>
      </c>
      <c r="F7" s="447">
        <v>152</v>
      </c>
      <c r="G7" s="447">
        <v>111</v>
      </c>
      <c r="H7" s="447">
        <v>239</v>
      </c>
      <c r="I7" s="504">
        <v>61</v>
      </c>
      <c r="J7" s="504">
        <v>249</v>
      </c>
      <c r="K7" s="504">
        <v>207</v>
      </c>
      <c r="L7" s="504">
        <v>179</v>
      </c>
      <c r="M7" s="504">
        <v>57</v>
      </c>
      <c r="N7" s="527">
        <f>SUM(F7:M7)</f>
        <v>1255</v>
      </c>
      <c r="O7" s="124"/>
    </row>
    <row r="8" spans="1:15" ht="13.5">
      <c r="A8" s="124"/>
      <c r="B8" s="40"/>
      <c r="C8" s="41" t="s">
        <v>135</v>
      </c>
      <c r="D8" s="263">
        <v>1</v>
      </c>
      <c r="E8" s="528">
        <v>0</v>
      </c>
      <c r="F8" s="529">
        <v>0</v>
      </c>
      <c r="G8" s="529">
        <v>-10</v>
      </c>
      <c r="H8" s="529">
        <v>0</v>
      </c>
      <c r="I8" s="530">
        <v>0</v>
      </c>
      <c r="J8" s="531">
        <v>-20</v>
      </c>
      <c r="K8" s="531">
        <v>-4</v>
      </c>
      <c r="L8" s="531">
        <v>-29</v>
      </c>
      <c r="M8" s="531">
        <v>0</v>
      </c>
      <c r="N8" s="532">
        <f t="shared" ref="N8:N9" si="0">SUM(F8:M8)</f>
        <v>-63</v>
      </c>
      <c r="O8" s="124"/>
    </row>
    <row r="9" spans="1:15" ht="13.5">
      <c r="A9" s="124"/>
      <c r="B9" s="40"/>
      <c r="C9" s="41" t="s">
        <v>84</v>
      </c>
      <c r="D9" s="263">
        <v>2</v>
      </c>
      <c r="E9" s="528">
        <v>0</v>
      </c>
      <c r="F9" s="529">
        <v>0</v>
      </c>
      <c r="G9" s="529">
        <v>0</v>
      </c>
      <c r="H9" s="529">
        <v>0</v>
      </c>
      <c r="I9" s="529">
        <v>-53</v>
      </c>
      <c r="J9" s="529">
        <v>0</v>
      </c>
      <c r="K9" s="531">
        <v>0</v>
      </c>
      <c r="L9" s="531">
        <v>-1</v>
      </c>
      <c r="M9" s="531">
        <v>0</v>
      </c>
      <c r="N9" s="532">
        <f t="shared" si="0"/>
        <v>-54</v>
      </c>
      <c r="O9" s="124"/>
    </row>
    <row r="10" spans="1:15" ht="13.5">
      <c r="A10" s="124"/>
      <c r="B10" s="181"/>
      <c r="C10" s="41" t="s">
        <v>181</v>
      </c>
      <c r="D10" s="263">
        <v>3</v>
      </c>
      <c r="E10" s="528">
        <v>0</v>
      </c>
      <c r="F10" s="529">
        <v>0</v>
      </c>
      <c r="G10" s="529">
        <v>0</v>
      </c>
      <c r="H10" s="529">
        <v>0</v>
      </c>
      <c r="I10" s="529">
        <v>0</v>
      </c>
      <c r="J10" s="529">
        <v>0</v>
      </c>
      <c r="K10" s="531">
        <v>0</v>
      </c>
      <c r="L10" s="531">
        <v>0</v>
      </c>
      <c r="M10" s="531">
        <v>-57</v>
      </c>
      <c r="N10" s="532">
        <f t="shared" ref="N10" si="1">SUM(F10:M10)</f>
        <v>-57</v>
      </c>
      <c r="O10" s="124"/>
    </row>
    <row r="11" spans="1:15" ht="12.75" thickBot="1">
      <c r="A11" s="124"/>
      <c r="B11" s="739" t="s">
        <v>204</v>
      </c>
      <c r="C11" s="740"/>
      <c r="D11" s="281"/>
      <c r="E11" s="533">
        <f>SUM(E7:E10)</f>
        <v>1825</v>
      </c>
      <c r="F11" s="533">
        <f t="shared" ref="F11:N11" si="2">SUM(F7:F10)</f>
        <v>152</v>
      </c>
      <c r="G11" s="533">
        <f t="shared" si="2"/>
        <v>101</v>
      </c>
      <c r="H11" s="533">
        <f t="shared" si="2"/>
        <v>239</v>
      </c>
      <c r="I11" s="533">
        <f t="shared" si="2"/>
        <v>8</v>
      </c>
      <c r="J11" s="533">
        <f t="shared" si="2"/>
        <v>229</v>
      </c>
      <c r="K11" s="533">
        <f t="shared" si="2"/>
        <v>203</v>
      </c>
      <c r="L11" s="533">
        <f t="shared" si="2"/>
        <v>149</v>
      </c>
      <c r="M11" s="533">
        <f t="shared" si="2"/>
        <v>0</v>
      </c>
      <c r="N11" s="534">
        <f t="shared" si="2"/>
        <v>1081</v>
      </c>
      <c r="O11" s="124"/>
    </row>
    <row r="12" spans="1:15" ht="12.75" thickTop="1">
      <c r="A12" s="124"/>
      <c r="B12" s="429"/>
      <c r="C12" s="430"/>
      <c r="D12" s="283"/>
      <c r="E12" s="504"/>
      <c r="F12" s="504"/>
      <c r="G12" s="504"/>
      <c r="H12" s="504"/>
      <c r="I12" s="504"/>
      <c r="J12" s="504"/>
      <c r="K12" s="504"/>
      <c r="L12" s="504"/>
      <c r="M12" s="504"/>
      <c r="N12" s="527"/>
      <c r="O12" s="124"/>
    </row>
    <row r="13" spans="1:15" ht="13.5">
      <c r="A13" s="124"/>
      <c r="B13" s="429"/>
      <c r="C13" s="125" t="s">
        <v>100</v>
      </c>
      <c r="D13" s="263">
        <v>4</v>
      </c>
      <c r="E13" s="504">
        <v>-567</v>
      </c>
      <c r="F13" s="504">
        <v>-53</v>
      </c>
      <c r="G13" s="504">
        <v>-66</v>
      </c>
      <c r="H13" s="504">
        <v>-6</v>
      </c>
      <c r="I13" s="504">
        <v>-1</v>
      </c>
      <c r="J13" s="504">
        <v>0</v>
      </c>
      <c r="K13" s="504">
        <v>0</v>
      </c>
      <c r="L13" s="504">
        <v>0</v>
      </c>
      <c r="M13" s="504">
        <v>0</v>
      </c>
      <c r="N13" s="527">
        <f>SUM(F13:M13)</f>
        <v>-126</v>
      </c>
      <c r="O13" s="124"/>
    </row>
    <row r="14" spans="1:15" ht="6" customHeight="1" thickBot="1">
      <c r="A14" s="124"/>
      <c r="B14" s="141"/>
      <c r="C14" s="43"/>
      <c r="D14" s="284"/>
      <c r="E14" s="535"/>
      <c r="F14" s="535"/>
      <c r="G14" s="535"/>
      <c r="H14" s="535"/>
      <c r="I14" s="535"/>
      <c r="J14" s="535"/>
      <c r="K14" s="535"/>
      <c r="L14" s="535"/>
      <c r="M14" s="535"/>
      <c r="N14" s="536"/>
      <c r="O14" s="124"/>
    </row>
    <row r="15" spans="1:15" ht="12.75" customHeight="1" thickBot="1">
      <c r="A15" s="124"/>
      <c r="B15" s="45"/>
      <c r="C15" s="45"/>
      <c r="D15" s="46"/>
      <c r="E15" s="537"/>
      <c r="F15" s="538"/>
      <c r="G15" s="538"/>
      <c r="H15" s="538"/>
      <c r="I15" s="537"/>
      <c r="J15" s="537"/>
      <c r="K15" s="537"/>
      <c r="L15" s="537"/>
      <c r="M15" s="537"/>
      <c r="N15" s="537"/>
      <c r="O15" s="124"/>
    </row>
    <row r="16" spans="1:15" ht="24">
      <c r="A16" s="124"/>
      <c r="B16" s="162" t="str">
        <f>B6</f>
        <v>Three Months Ended March 31, 2019</v>
      </c>
      <c r="C16" s="52"/>
      <c r="D16" s="163"/>
      <c r="E16" s="539" t="s">
        <v>54</v>
      </c>
      <c r="F16" s="540" t="s">
        <v>156</v>
      </c>
      <c r="G16" s="540" t="s">
        <v>55</v>
      </c>
      <c r="H16" s="541" t="s">
        <v>56</v>
      </c>
      <c r="I16" s="542"/>
      <c r="J16" s="543"/>
      <c r="K16" s="544"/>
      <c r="L16" s="537"/>
      <c r="M16" s="537"/>
      <c r="N16" s="537"/>
      <c r="O16" s="124"/>
    </row>
    <row r="17" spans="1:15">
      <c r="A17" s="124"/>
      <c r="B17" s="737" t="s">
        <v>53</v>
      </c>
      <c r="C17" s="738"/>
      <c r="D17" s="260"/>
      <c r="E17" s="504">
        <f>E7-N7</f>
        <v>570</v>
      </c>
      <c r="F17" s="447">
        <v>447</v>
      </c>
      <c r="G17" s="545">
        <v>0.57999999999999996</v>
      </c>
      <c r="H17" s="546">
        <v>0.57999999999999996</v>
      </c>
      <c r="I17" s="547"/>
      <c r="J17" s="548"/>
      <c r="K17" s="544"/>
      <c r="L17" s="537"/>
      <c r="M17" s="537"/>
      <c r="N17" s="537"/>
      <c r="O17" s="45"/>
    </row>
    <row r="18" spans="1:15" ht="13.5">
      <c r="A18" s="124"/>
      <c r="B18" s="40"/>
      <c r="C18" s="41" t="s">
        <v>135</v>
      </c>
      <c r="D18" s="263">
        <v>1</v>
      </c>
      <c r="E18" s="549">
        <f>E8-N8</f>
        <v>63</v>
      </c>
      <c r="F18" s="550">
        <v>63</v>
      </c>
      <c r="G18" s="551">
        <v>0.08</v>
      </c>
      <c r="H18" s="552">
        <v>0.08</v>
      </c>
      <c r="I18" s="553"/>
      <c r="J18" s="553"/>
      <c r="K18" s="553"/>
      <c r="L18" s="553"/>
      <c r="M18" s="553"/>
      <c r="N18" s="553"/>
      <c r="O18" s="51"/>
    </row>
    <row r="19" spans="1:15" ht="13.5">
      <c r="A19" s="124"/>
      <c r="B19" s="40"/>
      <c r="C19" s="41" t="s">
        <v>84</v>
      </c>
      <c r="D19" s="263">
        <v>2</v>
      </c>
      <c r="E19" s="549">
        <f>E9-N9</f>
        <v>54</v>
      </c>
      <c r="F19" s="550">
        <v>54</v>
      </c>
      <c r="G19" s="551">
        <v>7.0000000000000007E-2</v>
      </c>
      <c r="H19" s="552">
        <v>7.0000000000000007E-2</v>
      </c>
      <c r="I19" s="553"/>
      <c r="J19" s="553"/>
      <c r="K19" s="553"/>
      <c r="L19" s="553"/>
      <c r="M19" s="553"/>
      <c r="N19" s="553"/>
      <c r="O19" s="51"/>
    </row>
    <row r="20" spans="1:15" ht="13.5">
      <c r="A20" s="124"/>
      <c r="B20" s="181"/>
      <c r="C20" s="41" t="s">
        <v>181</v>
      </c>
      <c r="D20" s="263">
        <v>3</v>
      </c>
      <c r="E20" s="549">
        <f>E10-N10</f>
        <v>57</v>
      </c>
      <c r="F20" s="550">
        <v>57</v>
      </c>
      <c r="G20" s="551">
        <v>7.0000000000000007E-2</v>
      </c>
      <c r="H20" s="552">
        <v>7.0000000000000007E-2</v>
      </c>
      <c r="I20" s="553"/>
      <c r="J20" s="553"/>
      <c r="K20" s="553"/>
      <c r="L20" s="553"/>
      <c r="M20" s="553"/>
      <c r="N20" s="553"/>
      <c r="O20" s="51"/>
    </row>
    <row r="21" spans="1:15" ht="13.5">
      <c r="A21" s="124"/>
      <c r="B21" s="40"/>
      <c r="C21" s="41" t="s">
        <v>114</v>
      </c>
      <c r="D21" s="263">
        <v>5</v>
      </c>
      <c r="E21" s="549">
        <v>0</v>
      </c>
      <c r="F21" s="550">
        <v>-18</v>
      </c>
      <c r="G21" s="551">
        <v>-0.02</v>
      </c>
      <c r="H21" s="552">
        <v>-0.02</v>
      </c>
      <c r="I21" s="553"/>
      <c r="J21" s="553"/>
      <c r="K21" s="553"/>
      <c r="L21" s="553"/>
      <c r="M21" s="553"/>
      <c r="N21" s="553"/>
      <c r="O21" s="51"/>
    </row>
    <row r="22" spans="1:15" ht="14.25" thickBot="1">
      <c r="A22" s="124"/>
      <c r="B22" s="739" t="s">
        <v>204</v>
      </c>
      <c r="C22" s="740"/>
      <c r="D22" s="268"/>
      <c r="E22" s="533">
        <f>SUM(E17:E21)</f>
        <v>744</v>
      </c>
      <c r="F22" s="533">
        <f>SUM(F17:F21)</f>
        <v>603</v>
      </c>
      <c r="G22" s="554">
        <v>0.79</v>
      </c>
      <c r="H22" s="555">
        <v>0.78</v>
      </c>
      <c r="I22" s="547"/>
      <c r="J22" s="537"/>
      <c r="K22" s="537"/>
      <c r="L22" s="537"/>
      <c r="M22" s="537"/>
      <c r="N22" s="537"/>
      <c r="O22" s="45"/>
    </row>
    <row r="23" spans="1:15" ht="14.25" thickTop="1">
      <c r="A23" s="124"/>
      <c r="B23" s="429"/>
      <c r="C23" s="430"/>
      <c r="D23" s="268"/>
      <c r="E23" s="504"/>
      <c r="F23" s="447"/>
      <c r="G23" s="556"/>
      <c r="H23" s="546"/>
      <c r="I23" s="547"/>
      <c r="J23" s="537"/>
      <c r="K23" s="537"/>
      <c r="L23" s="537"/>
      <c r="M23" s="537"/>
      <c r="N23" s="537"/>
      <c r="O23" s="45"/>
    </row>
    <row r="24" spans="1:15" ht="13.5">
      <c r="A24" s="124"/>
      <c r="B24" s="429"/>
      <c r="C24" s="125" t="s">
        <v>100</v>
      </c>
      <c r="D24" s="263">
        <v>4</v>
      </c>
      <c r="E24" s="504">
        <f>E13-N13</f>
        <v>-441</v>
      </c>
      <c r="F24" s="504">
        <v>-361</v>
      </c>
      <c r="G24" s="557">
        <v>-0.47</v>
      </c>
      <c r="H24" s="558">
        <v>-0.47</v>
      </c>
      <c r="I24" s="547"/>
      <c r="J24" s="537"/>
      <c r="K24" s="537"/>
      <c r="L24" s="537"/>
      <c r="M24" s="537"/>
      <c r="N24" s="537"/>
      <c r="O24" s="45"/>
    </row>
    <row r="25" spans="1:15" ht="6" customHeight="1" thickBot="1">
      <c r="A25" s="124"/>
      <c r="B25" s="42"/>
      <c r="C25" s="43"/>
      <c r="D25" s="44"/>
      <c r="E25" s="43"/>
      <c r="F25" s="43"/>
      <c r="G25" s="133"/>
      <c r="H25" s="161"/>
      <c r="I25" s="45"/>
      <c r="J25" s="45"/>
      <c r="K25" s="45"/>
      <c r="L25" s="45"/>
      <c r="M25" s="45"/>
      <c r="N25" s="45"/>
      <c r="O25" s="45"/>
    </row>
    <row r="26" spans="1:15" ht="6" customHeight="1" thickBot="1">
      <c r="A26" s="124"/>
      <c r="B26" s="45"/>
      <c r="C26" s="45"/>
      <c r="D26" s="46"/>
      <c r="E26" s="45"/>
      <c r="F26" s="45"/>
      <c r="G26" s="139"/>
      <c r="H26" s="139"/>
      <c r="I26" s="45"/>
      <c r="J26" s="45"/>
      <c r="K26" s="45"/>
      <c r="L26" s="45"/>
      <c r="M26" s="45"/>
      <c r="N26" s="45"/>
      <c r="O26" s="45"/>
    </row>
    <row r="27" spans="1:15" ht="48">
      <c r="A27" s="124"/>
      <c r="B27" s="162" t="s">
        <v>185</v>
      </c>
      <c r="C27" s="52"/>
      <c r="D27" s="158"/>
      <c r="E27" s="155" t="s">
        <v>48</v>
      </c>
      <c r="F27" s="156" t="s">
        <v>101</v>
      </c>
      <c r="G27" s="156" t="s">
        <v>113</v>
      </c>
      <c r="H27" s="156" t="s">
        <v>255</v>
      </c>
      <c r="I27" s="156" t="s">
        <v>256</v>
      </c>
      <c r="J27" s="155" t="s">
        <v>49</v>
      </c>
      <c r="K27" s="155" t="s">
        <v>50</v>
      </c>
      <c r="L27" s="155" t="s">
        <v>51</v>
      </c>
      <c r="M27" s="155" t="s">
        <v>181</v>
      </c>
      <c r="N27" s="157" t="s">
        <v>52</v>
      </c>
      <c r="O27" s="124"/>
    </row>
    <row r="28" spans="1:15">
      <c r="A28" s="124"/>
      <c r="B28" s="737" t="s">
        <v>53</v>
      </c>
      <c r="C28" s="738"/>
      <c r="D28" s="260"/>
      <c r="E28" s="504">
        <v>1396</v>
      </c>
      <c r="F28" s="447">
        <v>99</v>
      </c>
      <c r="G28" s="447">
        <v>51</v>
      </c>
      <c r="H28" s="447">
        <v>230</v>
      </c>
      <c r="I28" s="504">
        <v>53</v>
      </c>
      <c r="J28" s="504">
        <v>244</v>
      </c>
      <c r="K28" s="504">
        <v>191</v>
      </c>
      <c r="L28" s="504">
        <v>170</v>
      </c>
      <c r="M28" s="504">
        <v>22</v>
      </c>
      <c r="N28" s="527">
        <f>SUM(F28:M28)</f>
        <v>1060</v>
      </c>
      <c r="O28" s="124"/>
    </row>
    <row r="29" spans="1:15" ht="13.5">
      <c r="A29" s="124"/>
      <c r="B29" s="40"/>
      <c r="C29" s="41" t="s">
        <v>135</v>
      </c>
      <c r="D29" s="263">
        <v>1</v>
      </c>
      <c r="E29" s="528">
        <v>0</v>
      </c>
      <c r="F29" s="529">
        <v>0</v>
      </c>
      <c r="G29" s="529">
        <v>-4</v>
      </c>
      <c r="H29" s="529">
        <v>0</v>
      </c>
      <c r="I29" s="530">
        <v>0</v>
      </c>
      <c r="J29" s="531">
        <v>-16</v>
      </c>
      <c r="K29" s="531">
        <v>-3</v>
      </c>
      <c r="L29" s="531">
        <v>-15</v>
      </c>
      <c r="M29" s="531">
        <v>0</v>
      </c>
      <c r="N29" s="532">
        <f t="shared" ref="N29:N31" si="3">SUM(F29:M29)</f>
        <v>-38</v>
      </c>
      <c r="O29" s="124"/>
    </row>
    <row r="30" spans="1:15" ht="13.5">
      <c r="A30" s="124"/>
      <c r="B30" s="40"/>
      <c r="C30" s="41" t="s">
        <v>84</v>
      </c>
      <c r="D30" s="263">
        <v>2</v>
      </c>
      <c r="E30" s="528">
        <v>0</v>
      </c>
      <c r="F30" s="529">
        <v>0</v>
      </c>
      <c r="G30" s="529">
        <v>0</v>
      </c>
      <c r="H30" s="529">
        <v>0</v>
      </c>
      <c r="I30" s="529">
        <v>-46</v>
      </c>
      <c r="J30" s="529">
        <v>0</v>
      </c>
      <c r="K30" s="531">
        <v>0</v>
      </c>
      <c r="L30" s="531">
        <v>-1</v>
      </c>
      <c r="M30" s="531">
        <v>0</v>
      </c>
      <c r="N30" s="532">
        <f t="shared" si="3"/>
        <v>-47</v>
      </c>
      <c r="O30" s="124"/>
    </row>
    <row r="31" spans="1:15" ht="13.5">
      <c r="A31" s="124"/>
      <c r="B31" s="181"/>
      <c r="C31" s="41" t="s">
        <v>181</v>
      </c>
      <c r="D31" s="263">
        <v>3</v>
      </c>
      <c r="E31" s="528">
        <v>0</v>
      </c>
      <c r="F31" s="529">
        <v>0</v>
      </c>
      <c r="G31" s="529">
        <v>0</v>
      </c>
      <c r="H31" s="529">
        <v>0</v>
      </c>
      <c r="I31" s="529">
        <v>0</v>
      </c>
      <c r="J31" s="529">
        <v>0</v>
      </c>
      <c r="K31" s="531">
        <v>0</v>
      </c>
      <c r="L31" s="531">
        <v>0</v>
      </c>
      <c r="M31" s="531">
        <v>-22</v>
      </c>
      <c r="N31" s="532">
        <f t="shared" si="3"/>
        <v>-22</v>
      </c>
      <c r="O31" s="124"/>
    </row>
    <row r="32" spans="1:15" ht="12.75" thickBot="1">
      <c r="A32" s="124"/>
      <c r="B32" s="739" t="s">
        <v>204</v>
      </c>
      <c r="C32" s="740"/>
      <c r="D32" s="281"/>
      <c r="E32" s="533">
        <f>SUM(E28:E31)</f>
        <v>1396</v>
      </c>
      <c r="F32" s="533">
        <f t="shared" ref="F32:N32" si="4">SUM(F28:F31)</f>
        <v>99</v>
      </c>
      <c r="G32" s="533">
        <f t="shared" si="4"/>
        <v>47</v>
      </c>
      <c r="H32" s="533">
        <f t="shared" si="4"/>
        <v>230</v>
      </c>
      <c r="I32" s="533">
        <f t="shared" si="4"/>
        <v>7</v>
      </c>
      <c r="J32" s="533">
        <f t="shared" si="4"/>
        <v>228</v>
      </c>
      <c r="K32" s="533">
        <f t="shared" si="4"/>
        <v>188</v>
      </c>
      <c r="L32" s="533">
        <f t="shared" si="4"/>
        <v>154</v>
      </c>
      <c r="M32" s="533">
        <f t="shared" si="4"/>
        <v>0</v>
      </c>
      <c r="N32" s="534">
        <f t="shared" si="4"/>
        <v>953</v>
      </c>
      <c r="O32" s="124"/>
    </row>
    <row r="33" spans="1:15" ht="12.75" thickTop="1">
      <c r="A33" s="124"/>
      <c r="B33" s="439"/>
      <c r="C33" s="440"/>
      <c r="D33" s="283"/>
      <c r="E33" s="504"/>
      <c r="F33" s="504"/>
      <c r="G33" s="504"/>
      <c r="H33" s="504"/>
      <c r="I33" s="504"/>
      <c r="J33" s="504"/>
      <c r="K33" s="504"/>
      <c r="L33" s="504"/>
      <c r="M33" s="504"/>
      <c r="N33" s="527"/>
      <c r="O33" s="124"/>
    </row>
    <row r="34" spans="1:15" ht="13.5">
      <c r="A34" s="124"/>
      <c r="B34" s="439"/>
      <c r="C34" s="125" t="s">
        <v>100</v>
      </c>
      <c r="D34" s="263">
        <v>4</v>
      </c>
      <c r="E34" s="504">
        <v>-189</v>
      </c>
      <c r="F34" s="504">
        <v>-20</v>
      </c>
      <c r="G34" s="504">
        <v>-34</v>
      </c>
      <c r="H34" s="504">
        <v>1</v>
      </c>
      <c r="I34" s="504">
        <v>-1</v>
      </c>
      <c r="J34" s="504">
        <v>0</v>
      </c>
      <c r="K34" s="504">
        <v>0</v>
      </c>
      <c r="L34" s="504">
        <v>0</v>
      </c>
      <c r="M34" s="504">
        <v>0</v>
      </c>
      <c r="N34" s="527">
        <f>SUM(F34:M34)</f>
        <v>-54</v>
      </c>
      <c r="O34" s="124"/>
    </row>
    <row r="35" spans="1:15" ht="6" customHeight="1" thickBot="1">
      <c r="A35" s="124"/>
      <c r="B35" s="141"/>
      <c r="C35" s="43"/>
      <c r="D35" s="284"/>
      <c r="E35" s="535"/>
      <c r="F35" s="535"/>
      <c r="G35" s="535"/>
      <c r="H35" s="535"/>
      <c r="I35" s="535"/>
      <c r="J35" s="535"/>
      <c r="K35" s="535"/>
      <c r="L35" s="535"/>
      <c r="M35" s="535"/>
      <c r="N35" s="536"/>
      <c r="O35" s="124"/>
    </row>
    <row r="36" spans="1:15" ht="12.75" customHeight="1" thickBot="1">
      <c r="A36" s="124"/>
      <c r="B36" s="45"/>
      <c r="C36" s="45"/>
      <c r="D36" s="46"/>
      <c r="E36" s="537"/>
      <c r="F36" s="538"/>
      <c r="G36" s="538"/>
      <c r="H36" s="538"/>
      <c r="I36" s="537"/>
      <c r="J36" s="537"/>
      <c r="K36" s="537"/>
      <c r="L36" s="537"/>
      <c r="M36" s="537"/>
      <c r="N36" s="537"/>
      <c r="O36" s="124"/>
    </row>
    <row r="37" spans="1:15" ht="24">
      <c r="A37" s="124"/>
      <c r="B37" s="162" t="str">
        <f>B27</f>
        <v>Three Months Ended June 30, 2019</v>
      </c>
      <c r="C37" s="52"/>
      <c r="D37" s="163"/>
      <c r="E37" s="539" t="s">
        <v>54</v>
      </c>
      <c r="F37" s="540" t="s">
        <v>156</v>
      </c>
      <c r="G37" s="540" t="s">
        <v>55</v>
      </c>
      <c r="H37" s="541" t="s">
        <v>56</v>
      </c>
      <c r="I37" s="542"/>
      <c r="J37" s="543"/>
      <c r="K37" s="544"/>
      <c r="L37" s="537"/>
      <c r="M37" s="537"/>
      <c r="N37" s="537"/>
      <c r="O37" s="124"/>
    </row>
    <row r="38" spans="1:15">
      <c r="A38" s="124"/>
      <c r="B38" s="737" t="s">
        <v>53</v>
      </c>
      <c r="C38" s="738"/>
      <c r="D38" s="260"/>
      <c r="E38" s="504">
        <v>336</v>
      </c>
      <c r="F38" s="447">
        <v>328</v>
      </c>
      <c r="G38" s="545">
        <v>0.43</v>
      </c>
      <c r="H38" s="546">
        <v>0.43</v>
      </c>
      <c r="I38" s="547"/>
      <c r="J38" s="548"/>
      <c r="K38" s="544"/>
      <c r="L38" s="537"/>
      <c r="M38" s="537"/>
      <c r="N38" s="537"/>
      <c r="O38" s="45"/>
    </row>
    <row r="39" spans="1:15" ht="13.5">
      <c r="A39" s="124"/>
      <c r="B39" s="40"/>
      <c r="C39" s="41" t="s">
        <v>135</v>
      </c>
      <c r="D39" s="263">
        <v>1</v>
      </c>
      <c r="E39" s="549">
        <v>38</v>
      </c>
      <c r="F39" s="550">
        <v>38</v>
      </c>
      <c r="G39" s="551">
        <v>0.05</v>
      </c>
      <c r="H39" s="552">
        <v>0.05</v>
      </c>
      <c r="I39" s="553"/>
      <c r="J39" s="553"/>
      <c r="K39" s="553"/>
      <c r="L39" s="553"/>
      <c r="M39" s="553"/>
      <c r="N39" s="553"/>
      <c r="O39" s="51"/>
    </row>
    <row r="40" spans="1:15" ht="13.5">
      <c r="A40" s="124"/>
      <c r="B40" s="40"/>
      <c r="C40" s="41" t="s">
        <v>84</v>
      </c>
      <c r="D40" s="263">
        <v>2</v>
      </c>
      <c r="E40" s="549">
        <v>47</v>
      </c>
      <c r="F40" s="550">
        <v>47</v>
      </c>
      <c r="G40" s="551">
        <v>0.06</v>
      </c>
      <c r="H40" s="552">
        <v>0.06</v>
      </c>
      <c r="I40" s="553"/>
      <c r="J40" s="553"/>
      <c r="K40" s="553"/>
      <c r="L40" s="553"/>
      <c r="M40" s="553"/>
      <c r="N40" s="553"/>
      <c r="O40" s="51"/>
    </row>
    <row r="41" spans="1:15" ht="13.5">
      <c r="A41" s="124"/>
      <c r="B41" s="181"/>
      <c r="C41" s="41" t="s">
        <v>181</v>
      </c>
      <c r="D41" s="263">
        <v>3</v>
      </c>
      <c r="E41" s="549">
        <v>22</v>
      </c>
      <c r="F41" s="550">
        <v>22</v>
      </c>
      <c r="G41" s="551">
        <v>0.03</v>
      </c>
      <c r="H41" s="552">
        <v>0.03</v>
      </c>
      <c r="I41" s="553"/>
      <c r="J41" s="553"/>
      <c r="K41" s="553"/>
      <c r="L41" s="553"/>
      <c r="M41" s="553"/>
      <c r="N41" s="553"/>
      <c r="O41" s="51"/>
    </row>
    <row r="42" spans="1:15" ht="13.5">
      <c r="A42" s="124"/>
      <c r="B42" s="40"/>
      <c r="C42" s="41" t="s">
        <v>114</v>
      </c>
      <c r="D42" s="263">
        <v>5</v>
      </c>
      <c r="E42" s="549">
        <v>0</v>
      </c>
      <c r="F42" s="550">
        <v>-18</v>
      </c>
      <c r="G42" s="551">
        <v>-0.02</v>
      </c>
      <c r="H42" s="552">
        <v>-0.02</v>
      </c>
      <c r="I42" s="553"/>
      <c r="J42" s="553"/>
      <c r="K42" s="553"/>
      <c r="L42" s="553"/>
      <c r="M42" s="553"/>
      <c r="N42" s="553"/>
      <c r="O42" s="51"/>
    </row>
    <row r="43" spans="1:15" ht="13.5">
      <c r="A43" s="124"/>
      <c r="B43" s="40"/>
      <c r="C43" s="41" t="s">
        <v>150</v>
      </c>
      <c r="D43" s="263">
        <v>6</v>
      </c>
      <c r="E43" s="549">
        <v>0</v>
      </c>
      <c r="F43" s="550">
        <v>-8</v>
      </c>
      <c r="G43" s="551">
        <v>-0.01</v>
      </c>
      <c r="H43" s="552">
        <v>-0.01</v>
      </c>
      <c r="I43" s="553"/>
      <c r="J43" s="553"/>
      <c r="K43" s="553"/>
      <c r="L43" s="553"/>
      <c r="M43" s="553"/>
      <c r="N43" s="553"/>
      <c r="O43" s="51"/>
    </row>
    <row r="44" spans="1:15" ht="14.25" thickBot="1">
      <c r="A44" s="124"/>
      <c r="B44" s="739" t="s">
        <v>204</v>
      </c>
      <c r="C44" s="740"/>
      <c r="D44" s="268"/>
      <c r="E44" s="533">
        <f>SUM(E38:E43)</f>
        <v>443</v>
      </c>
      <c r="F44" s="533">
        <f t="shared" ref="F44" si="5">SUM(F38:F43)</f>
        <v>409</v>
      </c>
      <c r="G44" s="554">
        <v>0.53</v>
      </c>
      <c r="H44" s="555">
        <v>0.53</v>
      </c>
      <c r="I44" s="547"/>
      <c r="J44" s="537"/>
      <c r="K44" s="537"/>
      <c r="L44" s="537"/>
      <c r="M44" s="537"/>
      <c r="N44" s="537"/>
      <c r="O44" s="45"/>
    </row>
    <row r="45" spans="1:15" ht="14.25" thickTop="1">
      <c r="A45" s="124"/>
      <c r="B45" s="439"/>
      <c r="C45" s="440"/>
      <c r="D45" s="268"/>
      <c r="E45" s="504"/>
      <c r="F45" s="447"/>
      <c r="G45" s="556"/>
      <c r="H45" s="546"/>
      <c r="I45" s="547"/>
      <c r="J45" s="537"/>
      <c r="K45" s="537"/>
      <c r="L45" s="537"/>
      <c r="M45" s="537"/>
      <c r="N45" s="537"/>
      <c r="O45" s="45"/>
    </row>
    <row r="46" spans="1:15" ht="13.5">
      <c r="A46" s="124"/>
      <c r="B46" s="439"/>
      <c r="C46" s="125" t="s">
        <v>100</v>
      </c>
      <c r="D46" s="263">
        <v>4</v>
      </c>
      <c r="E46" s="504">
        <f>E34-N34</f>
        <v>-135</v>
      </c>
      <c r="F46" s="504">
        <v>-115</v>
      </c>
      <c r="G46" s="557">
        <v>-0.15</v>
      </c>
      <c r="H46" s="558">
        <v>-0.15</v>
      </c>
      <c r="I46" s="547"/>
      <c r="J46" s="537"/>
      <c r="K46" s="537"/>
      <c r="L46" s="537"/>
      <c r="M46" s="537"/>
      <c r="N46" s="537"/>
      <c r="O46" s="45"/>
    </row>
    <row r="47" spans="1:15" ht="6" customHeight="1" thickBot="1">
      <c r="A47" s="124"/>
      <c r="B47" s="42"/>
      <c r="C47" s="43"/>
      <c r="D47" s="44"/>
      <c r="E47" s="43"/>
      <c r="F47" s="43"/>
      <c r="G47" s="133"/>
      <c r="H47" s="161"/>
      <c r="I47" s="45"/>
      <c r="J47" s="45"/>
      <c r="K47" s="45"/>
      <c r="L47" s="45"/>
      <c r="M47" s="45"/>
      <c r="N47" s="45"/>
      <c r="O47" s="45"/>
    </row>
    <row r="48" spans="1:15" ht="6" customHeight="1" thickBot="1">
      <c r="A48" s="124"/>
      <c r="B48" s="45"/>
      <c r="C48" s="45"/>
      <c r="D48" s="46"/>
      <c r="E48" s="45"/>
      <c r="F48" s="45"/>
      <c r="G48" s="139"/>
      <c r="H48" s="139"/>
      <c r="I48" s="45"/>
      <c r="J48" s="45"/>
      <c r="K48" s="45"/>
      <c r="L48" s="45"/>
      <c r="M48" s="45"/>
      <c r="N48" s="45"/>
      <c r="O48" s="45"/>
    </row>
    <row r="49" spans="1:15" ht="48">
      <c r="A49" s="124"/>
      <c r="B49" s="162" t="s">
        <v>187</v>
      </c>
      <c r="C49" s="52"/>
      <c r="D49" s="158"/>
      <c r="E49" s="155" t="s">
        <v>48</v>
      </c>
      <c r="F49" s="156" t="s">
        <v>101</v>
      </c>
      <c r="G49" s="156" t="s">
        <v>113</v>
      </c>
      <c r="H49" s="156" t="s">
        <v>255</v>
      </c>
      <c r="I49" s="156" t="s">
        <v>256</v>
      </c>
      <c r="J49" s="155" t="s">
        <v>49</v>
      </c>
      <c r="K49" s="155" t="s">
        <v>50</v>
      </c>
      <c r="L49" s="155" t="s">
        <v>51</v>
      </c>
      <c r="M49" s="155" t="s">
        <v>181</v>
      </c>
      <c r="N49" s="157" t="s">
        <v>52</v>
      </c>
      <c r="O49" s="124"/>
    </row>
    <row r="50" spans="1:15">
      <c r="A50" s="124"/>
      <c r="B50" s="737" t="s">
        <v>53</v>
      </c>
      <c r="C50" s="738"/>
      <c r="D50" s="260"/>
      <c r="E50" s="504">
        <v>1282</v>
      </c>
      <c r="F50" s="447">
        <v>137</v>
      </c>
      <c r="G50" s="447">
        <v>9</v>
      </c>
      <c r="H50" s="447">
        <v>246</v>
      </c>
      <c r="I50" s="504">
        <v>50</v>
      </c>
      <c r="J50" s="504">
        <v>210</v>
      </c>
      <c r="K50" s="504">
        <v>182</v>
      </c>
      <c r="L50" s="504">
        <v>177</v>
      </c>
      <c r="M50" s="504">
        <v>24</v>
      </c>
      <c r="N50" s="527">
        <f>SUM(F50:M50)</f>
        <v>1035</v>
      </c>
      <c r="O50" s="124"/>
    </row>
    <row r="51" spans="1:15" ht="13.5">
      <c r="A51" s="124"/>
      <c r="B51" s="40"/>
      <c r="C51" s="41" t="s">
        <v>135</v>
      </c>
      <c r="D51" s="263">
        <v>1</v>
      </c>
      <c r="E51" s="528">
        <v>0</v>
      </c>
      <c r="F51" s="529">
        <v>0</v>
      </c>
      <c r="G51" s="529">
        <v>-1</v>
      </c>
      <c r="H51" s="529">
        <v>0</v>
      </c>
      <c r="I51" s="530">
        <v>0</v>
      </c>
      <c r="J51" s="531">
        <v>-7</v>
      </c>
      <c r="K51" s="531">
        <v>-2</v>
      </c>
      <c r="L51" s="531">
        <v>-17</v>
      </c>
      <c r="M51" s="531">
        <v>0</v>
      </c>
      <c r="N51" s="532">
        <f t="shared" ref="N51:N53" si="6">SUM(F51:M51)</f>
        <v>-27</v>
      </c>
      <c r="O51" s="124"/>
    </row>
    <row r="52" spans="1:15" ht="13.5">
      <c r="A52" s="124"/>
      <c r="B52" s="40"/>
      <c r="C52" s="41" t="s">
        <v>84</v>
      </c>
      <c r="D52" s="263">
        <v>2</v>
      </c>
      <c r="E52" s="528">
        <v>0</v>
      </c>
      <c r="F52" s="529">
        <v>0</v>
      </c>
      <c r="G52" s="529">
        <v>0</v>
      </c>
      <c r="H52" s="529">
        <v>0</v>
      </c>
      <c r="I52" s="529">
        <v>-48</v>
      </c>
      <c r="J52" s="529">
        <v>0</v>
      </c>
      <c r="K52" s="531">
        <v>0</v>
      </c>
      <c r="L52" s="531">
        <v>-2</v>
      </c>
      <c r="M52" s="531">
        <v>0</v>
      </c>
      <c r="N52" s="532">
        <f t="shared" si="6"/>
        <v>-50</v>
      </c>
      <c r="O52" s="124"/>
    </row>
    <row r="53" spans="1:15" ht="13.5">
      <c r="A53" s="124"/>
      <c r="B53" s="181"/>
      <c r="C53" s="41" t="s">
        <v>181</v>
      </c>
      <c r="D53" s="263">
        <v>3</v>
      </c>
      <c r="E53" s="528">
        <v>0</v>
      </c>
      <c r="F53" s="529">
        <v>-4</v>
      </c>
      <c r="G53" s="529">
        <v>0</v>
      </c>
      <c r="H53" s="529">
        <v>0</v>
      </c>
      <c r="I53" s="529">
        <v>0</v>
      </c>
      <c r="J53" s="529">
        <v>0</v>
      </c>
      <c r="K53" s="531">
        <v>0</v>
      </c>
      <c r="L53" s="531">
        <v>0</v>
      </c>
      <c r="M53" s="531">
        <v>-24</v>
      </c>
      <c r="N53" s="532">
        <f t="shared" si="6"/>
        <v>-28</v>
      </c>
      <c r="O53" s="124"/>
    </row>
    <row r="54" spans="1:15" ht="12.75" thickBot="1">
      <c r="A54" s="124"/>
      <c r="B54" s="739" t="s">
        <v>204</v>
      </c>
      <c r="C54" s="740"/>
      <c r="D54" s="281"/>
      <c r="E54" s="533">
        <f>SUM(E50:E53)</f>
        <v>1282</v>
      </c>
      <c r="F54" s="533">
        <f t="shared" ref="F54:N54" si="7">SUM(F50:F53)</f>
        <v>133</v>
      </c>
      <c r="G54" s="533">
        <f t="shared" si="7"/>
        <v>8</v>
      </c>
      <c r="H54" s="533">
        <f t="shared" si="7"/>
        <v>246</v>
      </c>
      <c r="I54" s="533">
        <f t="shared" si="7"/>
        <v>2</v>
      </c>
      <c r="J54" s="533">
        <f t="shared" si="7"/>
        <v>203</v>
      </c>
      <c r="K54" s="533">
        <f t="shared" si="7"/>
        <v>180</v>
      </c>
      <c r="L54" s="533">
        <f t="shared" si="7"/>
        <v>158</v>
      </c>
      <c r="M54" s="533">
        <f t="shared" si="7"/>
        <v>0</v>
      </c>
      <c r="N54" s="534">
        <f t="shared" si="7"/>
        <v>930</v>
      </c>
      <c r="O54" s="124"/>
    </row>
    <row r="55" spans="1:15" ht="12.75" thickTop="1">
      <c r="A55" s="124"/>
      <c r="B55" s="565"/>
      <c r="C55" s="566"/>
      <c r="D55" s="283"/>
      <c r="E55" s="504"/>
      <c r="F55" s="504"/>
      <c r="G55" s="504"/>
      <c r="H55" s="504"/>
      <c r="I55" s="504"/>
      <c r="J55" s="504"/>
      <c r="K55" s="504"/>
      <c r="L55" s="504"/>
      <c r="M55" s="504"/>
      <c r="N55" s="527"/>
      <c r="O55" s="124"/>
    </row>
    <row r="56" spans="1:15" ht="13.5">
      <c r="A56" s="124"/>
      <c r="B56" s="565"/>
      <c r="C56" s="125" t="s">
        <v>100</v>
      </c>
      <c r="D56" s="263">
        <v>4</v>
      </c>
      <c r="E56" s="504">
        <v>-68</v>
      </c>
      <c r="F56" s="504">
        <v>-7</v>
      </c>
      <c r="G56" s="504">
        <v>-6</v>
      </c>
      <c r="H56" s="504">
        <v>-1</v>
      </c>
      <c r="I56" s="504">
        <v>-1</v>
      </c>
      <c r="J56" s="504">
        <v>0</v>
      </c>
      <c r="K56" s="504">
        <v>0</v>
      </c>
      <c r="L56" s="504">
        <v>0</v>
      </c>
      <c r="M56" s="504">
        <v>0</v>
      </c>
      <c r="N56" s="527">
        <f>SUM(F56:M56)</f>
        <v>-15</v>
      </c>
      <c r="O56" s="124"/>
    </row>
    <row r="57" spans="1:15" ht="6" customHeight="1" thickBot="1">
      <c r="A57" s="124"/>
      <c r="B57" s="141"/>
      <c r="C57" s="43"/>
      <c r="D57" s="284"/>
      <c r="E57" s="285"/>
      <c r="F57" s="285"/>
      <c r="G57" s="285"/>
      <c r="H57" s="285"/>
      <c r="I57" s="285"/>
      <c r="J57" s="285"/>
      <c r="K57" s="285"/>
      <c r="L57" s="285"/>
      <c r="M57" s="285"/>
      <c r="N57" s="286"/>
      <c r="O57" s="124"/>
    </row>
    <row r="58" spans="1:15" ht="12.75" customHeight="1" thickBot="1">
      <c r="A58" s="124"/>
      <c r="B58" s="45"/>
      <c r="C58" s="45"/>
      <c r="D58" s="46"/>
      <c r="E58" s="45"/>
      <c r="F58" s="113"/>
      <c r="G58" s="113"/>
      <c r="H58" s="113"/>
      <c r="I58" s="45"/>
      <c r="J58" s="45"/>
      <c r="K58" s="45"/>
      <c r="L58" s="45"/>
      <c r="M58" s="45"/>
      <c r="N58" s="45"/>
      <c r="O58" s="124"/>
    </row>
    <row r="59" spans="1:15" ht="24">
      <c r="A59" s="124"/>
      <c r="B59" s="162" t="str">
        <f>B49</f>
        <v>Three Months Ended September 30, 2019</v>
      </c>
      <c r="C59" s="52"/>
      <c r="D59" s="163"/>
      <c r="E59" s="160" t="s">
        <v>54</v>
      </c>
      <c r="F59" s="156" t="s">
        <v>156</v>
      </c>
      <c r="G59" s="156" t="s">
        <v>55</v>
      </c>
      <c r="H59" s="176" t="s">
        <v>56</v>
      </c>
      <c r="I59" s="47"/>
      <c r="J59" s="48"/>
      <c r="K59" s="49"/>
      <c r="L59" s="45"/>
      <c r="M59" s="45"/>
      <c r="N59" s="45"/>
      <c r="O59" s="124"/>
    </row>
    <row r="60" spans="1:15">
      <c r="A60" s="124"/>
      <c r="B60" s="737" t="s">
        <v>53</v>
      </c>
      <c r="C60" s="738"/>
      <c r="D60" s="260"/>
      <c r="E60" s="504">
        <v>247</v>
      </c>
      <c r="F60" s="447">
        <v>204</v>
      </c>
      <c r="G60" s="545">
        <v>0.27</v>
      </c>
      <c r="H60" s="546">
        <v>0.26</v>
      </c>
      <c r="I60" s="50"/>
      <c r="J60" s="159"/>
      <c r="K60" s="49"/>
      <c r="L60" s="45"/>
      <c r="M60" s="45"/>
      <c r="N60" s="45"/>
      <c r="O60" s="45"/>
    </row>
    <row r="61" spans="1:15" ht="13.5">
      <c r="A61" s="124"/>
      <c r="B61" s="40"/>
      <c r="C61" s="41" t="s">
        <v>135</v>
      </c>
      <c r="D61" s="263">
        <v>1</v>
      </c>
      <c r="E61" s="549">
        <v>27</v>
      </c>
      <c r="F61" s="550">
        <v>27</v>
      </c>
      <c r="G61" s="551">
        <v>0.03</v>
      </c>
      <c r="H61" s="552">
        <v>0.03</v>
      </c>
      <c r="I61" s="51"/>
      <c r="J61" s="51"/>
      <c r="K61" s="51"/>
      <c r="L61" s="51"/>
      <c r="M61" s="51"/>
      <c r="N61" s="51"/>
      <c r="O61" s="51"/>
    </row>
    <row r="62" spans="1:15" ht="13.5">
      <c r="A62" s="124"/>
      <c r="B62" s="40"/>
      <c r="C62" s="41" t="s">
        <v>84</v>
      </c>
      <c r="D62" s="263">
        <v>2</v>
      </c>
      <c r="E62" s="549">
        <v>50</v>
      </c>
      <c r="F62" s="550">
        <v>50</v>
      </c>
      <c r="G62" s="551">
        <v>0.06</v>
      </c>
      <c r="H62" s="552">
        <v>0.06</v>
      </c>
      <c r="I62" s="51"/>
      <c r="J62" s="51"/>
      <c r="K62" s="51"/>
      <c r="L62" s="51"/>
      <c r="M62" s="51"/>
      <c r="N62" s="51"/>
      <c r="O62" s="51"/>
    </row>
    <row r="63" spans="1:15" ht="13.5">
      <c r="A63" s="124"/>
      <c r="B63" s="181"/>
      <c r="C63" s="41" t="s">
        <v>181</v>
      </c>
      <c r="D63" s="263">
        <v>3</v>
      </c>
      <c r="E63" s="549">
        <v>28</v>
      </c>
      <c r="F63" s="550">
        <v>28</v>
      </c>
      <c r="G63" s="551">
        <v>0.04</v>
      </c>
      <c r="H63" s="552">
        <v>0.04</v>
      </c>
      <c r="I63" s="51"/>
      <c r="J63" s="51"/>
      <c r="K63" s="51"/>
      <c r="L63" s="51"/>
      <c r="M63" s="51"/>
      <c r="N63" s="51"/>
      <c r="O63" s="51"/>
    </row>
    <row r="64" spans="1:15" ht="13.5">
      <c r="A64" s="124"/>
      <c r="B64" s="40"/>
      <c r="C64" s="41" t="s">
        <v>114</v>
      </c>
      <c r="D64" s="263">
        <v>5</v>
      </c>
      <c r="E64" s="549">
        <v>0</v>
      </c>
      <c r="F64" s="550">
        <v>-14</v>
      </c>
      <c r="G64" s="551">
        <v>-0.02</v>
      </c>
      <c r="H64" s="552">
        <v>-0.02</v>
      </c>
      <c r="I64" s="51"/>
      <c r="J64" s="51"/>
      <c r="K64" s="51"/>
      <c r="L64" s="51"/>
      <c r="M64" s="51"/>
      <c r="N64" s="51"/>
      <c r="O64" s="51"/>
    </row>
    <row r="65" spans="1:15" ht="13.5" hidden="1">
      <c r="A65" s="124"/>
      <c r="B65" s="40"/>
      <c r="C65" s="41" t="s">
        <v>150</v>
      </c>
      <c r="D65" s="263">
        <v>6</v>
      </c>
      <c r="E65" s="549">
        <v>0</v>
      </c>
      <c r="F65" s="550">
        <v>0</v>
      </c>
      <c r="G65" s="551">
        <v>0</v>
      </c>
      <c r="H65" s="552">
        <v>0</v>
      </c>
      <c r="I65" s="51"/>
      <c r="J65" s="51"/>
      <c r="K65" s="51"/>
      <c r="L65" s="51"/>
      <c r="M65" s="51"/>
      <c r="N65" s="51"/>
      <c r="O65" s="51"/>
    </row>
    <row r="66" spans="1:15" ht="14.25" thickBot="1">
      <c r="A66" s="124"/>
      <c r="B66" s="739" t="s">
        <v>204</v>
      </c>
      <c r="C66" s="740"/>
      <c r="D66" s="268"/>
      <c r="E66" s="533">
        <f>SUM(E60:E65)</f>
        <v>352</v>
      </c>
      <c r="F66" s="533">
        <f t="shared" ref="F66" si="8">SUM(F60:F65)</f>
        <v>295</v>
      </c>
      <c r="G66" s="554">
        <v>0.38</v>
      </c>
      <c r="H66" s="555">
        <v>0.38</v>
      </c>
      <c r="I66" s="50"/>
      <c r="J66" s="45"/>
      <c r="K66" s="45"/>
      <c r="L66" s="45"/>
      <c r="M66" s="45"/>
      <c r="N66" s="45"/>
      <c r="O66" s="45"/>
    </row>
    <row r="67" spans="1:15" ht="14.25" thickTop="1">
      <c r="A67" s="124"/>
      <c r="B67" s="565"/>
      <c r="C67" s="566"/>
      <c r="D67" s="268"/>
      <c r="E67" s="504"/>
      <c r="F67" s="447"/>
      <c r="G67" s="556"/>
      <c r="H67" s="546"/>
      <c r="I67" s="50"/>
      <c r="J67" s="45"/>
      <c r="K67" s="45"/>
      <c r="L67" s="45"/>
      <c r="M67" s="45"/>
      <c r="N67" s="45"/>
      <c r="O67" s="45"/>
    </row>
    <row r="68" spans="1:15" ht="13.5">
      <c r="A68" s="124"/>
      <c r="B68" s="565"/>
      <c r="C68" s="125" t="s">
        <v>100</v>
      </c>
      <c r="D68" s="263">
        <v>4</v>
      </c>
      <c r="E68" s="504">
        <f>E56-N56</f>
        <v>-53</v>
      </c>
      <c r="F68" s="504">
        <v>-48</v>
      </c>
      <c r="G68" s="557">
        <v>-0.06</v>
      </c>
      <c r="H68" s="558">
        <v>-0.06</v>
      </c>
      <c r="I68" s="50"/>
      <c r="J68" s="45"/>
      <c r="K68" s="45"/>
      <c r="L68" s="45"/>
      <c r="M68" s="45"/>
      <c r="N68" s="45"/>
      <c r="O68" s="45"/>
    </row>
    <row r="69" spans="1:15" ht="6" customHeight="1" thickBot="1">
      <c r="A69" s="124"/>
      <c r="B69" s="42"/>
      <c r="C69" s="43"/>
      <c r="D69" s="44"/>
      <c r="E69" s="43"/>
      <c r="F69" s="43"/>
      <c r="G69" s="133"/>
      <c r="H69" s="161"/>
      <c r="I69" s="45"/>
      <c r="J69" s="45"/>
      <c r="K69" s="45"/>
      <c r="L69" s="45"/>
      <c r="M69" s="45"/>
      <c r="N69" s="45"/>
      <c r="O69" s="45"/>
    </row>
    <row r="70" spans="1:15" ht="6" customHeight="1" thickBot="1">
      <c r="A70" s="124"/>
      <c r="B70" s="45"/>
      <c r="C70" s="45"/>
      <c r="D70" s="46"/>
      <c r="E70" s="45"/>
      <c r="F70" s="45"/>
      <c r="G70" s="139"/>
      <c r="H70" s="139"/>
      <c r="I70" s="45"/>
      <c r="J70" s="45"/>
      <c r="K70" s="45"/>
      <c r="L70" s="45"/>
      <c r="M70" s="45"/>
      <c r="N70" s="45"/>
      <c r="O70" s="45"/>
    </row>
    <row r="71" spans="1:15" ht="48">
      <c r="A71" s="124"/>
      <c r="B71" s="162" t="s">
        <v>207</v>
      </c>
      <c r="C71" s="52"/>
      <c r="D71" s="158"/>
      <c r="E71" s="155" t="s">
        <v>48</v>
      </c>
      <c r="F71" s="156" t="s">
        <v>101</v>
      </c>
      <c r="G71" s="156" t="s">
        <v>113</v>
      </c>
      <c r="H71" s="156" t="s">
        <v>255</v>
      </c>
      <c r="I71" s="156" t="s">
        <v>256</v>
      </c>
      <c r="J71" s="155" t="s">
        <v>49</v>
      </c>
      <c r="K71" s="155" t="s">
        <v>50</v>
      </c>
      <c r="L71" s="155" t="s">
        <v>51</v>
      </c>
      <c r="M71" s="155" t="s">
        <v>181</v>
      </c>
      <c r="N71" s="157" t="s">
        <v>52</v>
      </c>
      <c r="O71" s="124"/>
    </row>
    <row r="72" spans="1:15">
      <c r="A72" s="124"/>
      <c r="B72" s="737" t="s">
        <v>53</v>
      </c>
      <c r="C72" s="738"/>
      <c r="D72" s="260"/>
      <c r="E72" s="239">
        <v>1986</v>
      </c>
      <c r="F72" s="197">
        <v>268</v>
      </c>
      <c r="G72" s="197">
        <v>69</v>
      </c>
      <c r="H72" s="197">
        <v>251</v>
      </c>
      <c r="I72" s="239">
        <v>68</v>
      </c>
      <c r="J72" s="239">
        <v>296</v>
      </c>
      <c r="K72" s="239">
        <v>346</v>
      </c>
      <c r="L72" s="239">
        <v>205</v>
      </c>
      <c r="M72" s="239">
        <v>29</v>
      </c>
      <c r="N72" s="275">
        <f>SUM(F72:M72)</f>
        <v>1532</v>
      </c>
      <c r="O72" s="124"/>
    </row>
    <row r="73" spans="1:15" ht="13.5">
      <c r="A73" s="124"/>
      <c r="B73" s="40"/>
      <c r="C73" s="41" t="s">
        <v>135</v>
      </c>
      <c r="D73" s="263">
        <v>1</v>
      </c>
      <c r="E73" s="276">
        <v>0</v>
      </c>
      <c r="F73" s="277">
        <v>0</v>
      </c>
      <c r="G73" s="277">
        <v>-4</v>
      </c>
      <c r="H73" s="277">
        <v>0</v>
      </c>
      <c r="I73" s="278">
        <v>0</v>
      </c>
      <c r="J73" s="279">
        <v>-10</v>
      </c>
      <c r="K73" s="279">
        <v>-2</v>
      </c>
      <c r="L73" s="279">
        <v>-23</v>
      </c>
      <c r="M73" s="279">
        <v>0</v>
      </c>
      <c r="N73" s="280">
        <f t="shared" ref="N73:N76" si="9">SUM(F73:M73)</f>
        <v>-39</v>
      </c>
      <c r="O73" s="124"/>
    </row>
    <row r="74" spans="1:15" ht="13.5">
      <c r="A74" s="124"/>
      <c r="B74" s="40"/>
      <c r="C74" s="41" t="s">
        <v>84</v>
      </c>
      <c r="D74" s="263">
        <v>2</v>
      </c>
      <c r="E74" s="276">
        <v>0</v>
      </c>
      <c r="F74" s="277">
        <v>0</v>
      </c>
      <c r="G74" s="277">
        <v>0</v>
      </c>
      <c r="H74" s="277">
        <v>0</v>
      </c>
      <c r="I74" s="277">
        <v>-49</v>
      </c>
      <c r="J74" s="277">
        <v>0</v>
      </c>
      <c r="K74" s="279">
        <v>0</v>
      </c>
      <c r="L74" s="279">
        <v>-2</v>
      </c>
      <c r="M74" s="279">
        <v>0</v>
      </c>
      <c r="N74" s="280">
        <f t="shared" si="9"/>
        <v>-51</v>
      </c>
      <c r="O74" s="124"/>
    </row>
    <row r="75" spans="1:15" ht="13.5">
      <c r="A75" s="124"/>
      <c r="B75" s="181"/>
      <c r="C75" s="41" t="s">
        <v>181</v>
      </c>
      <c r="D75" s="263">
        <v>3</v>
      </c>
      <c r="E75" s="276">
        <v>0</v>
      </c>
      <c r="F75" s="277">
        <v>-1</v>
      </c>
      <c r="G75" s="277">
        <v>0</v>
      </c>
      <c r="H75" s="277">
        <v>0</v>
      </c>
      <c r="I75" s="277">
        <v>0</v>
      </c>
      <c r="J75" s="277">
        <v>0</v>
      </c>
      <c r="K75" s="279">
        <v>0</v>
      </c>
      <c r="L75" s="279">
        <v>0</v>
      </c>
      <c r="M75" s="279">
        <v>-29</v>
      </c>
      <c r="N75" s="280">
        <f t="shared" si="9"/>
        <v>-30</v>
      </c>
      <c r="O75" s="124"/>
    </row>
    <row r="76" spans="1:15" ht="13.5">
      <c r="A76" s="124"/>
      <c r="B76" s="181"/>
      <c r="C76" s="41" t="s">
        <v>150</v>
      </c>
      <c r="D76" s="263">
        <v>6</v>
      </c>
      <c r="E76" s="276">
        <v>0</v>
      </c>
      <c r="F76" s="277">
        <v>0</v>
      </c>
      <c r="G76" s="277">
        <v>0</v>
      </c>
      <c r="H76" s="277">
        <v>-5</v>
      </c>
      <c r="I76" s="277">
        <v>0</v>
      </c>
      <c r="J76" s="277">
        <v>-3</v>
      </c>
      <c r="K76" s="279">
        <v>-5</v>
      </c>
      <c r="L76" s="279">
        <v>-4</v>
      </c>
      <c r="M76" s="279">
        <v>0</v>
      </c>
      <c r="N76" s="280">
        <f t="shared" si="9"/>
        <v>-17</v>
      </c>
      <c r="O76" s="124"/>
    </row>
    <row r="77" spans="1:15" ht="12.75" thickBot="1">
      <c r="A77" s="124"/>
      <c r="B77" s="739" t="s">
        <v>204</v>
      </c>
      <c r="C77" s="740"/>
      <c r="D77" s="281"/>
      <c r="E77" s="269">
        <f>SUM(E72:E76)</f>
        <v>1986</v>
      </c>
      <c r="F77" s="269">
        <f t="shared" ref="F77:N77" si="10">SUM(F72:F76)</f>
        <v>267</v>
      </c>
      <c r="G77" s="269">
        <f t="shared" si="10"/>
        <v>65</v>
      </c>
      <c r="H77" s="269">
        <f t="shared" si="10"/>
        <v>246</v>
      </c>
      <c r="I77" s="269">
        <f t="shared" si="10"/>
        <v>19</v>
      </c>
      <c r="J77" s="269">
        <f t="shared" si="10"/>
        <v>283</v>
      </c>
      <c r="K77" s="269">
        <f t="shared" si="10"/>
        <v>339</v>
      </c>
      <c r="L77" s="269">
        <f t="shared" si="10"/>
        <v>176</v>
      </c>
      <c r="M77" s="269">
        <f t="shared" si="10"/>
        <v>0</v>
      </c>
      <c r="N77" s="282">
        <f t="shared" si="10"/>
        <v>1395</v>
      </c>
      <c r="O77" s="124"/>
    </row>
    <row r="78" spans="1:15" ht="12.75" thickTop="1">
      <c r="A78" s="124"/>
      <c r="B78" s="611"/>
      <c r="C78" s="612"/>
      <c r="D78" s="283"/>
      <c r="E78" s="239"/>
      <c r="F78" s="239"/>
      <c r="G78" s="239"/>
      <c r="H78" s="239"/>
      <c r="I78" s="239"/>
      <c r="J78" s="239"/>
      <c r="K78" s="239"/>
      <c r="L78" s="239"/>
      <c r="M78" s="239"/>
      <c r="N78" s="275"/>
      <c r="O78" s="124"/>
    </row>
    <row r="79" spans="1:15" ht="13.5">
      <c r="A79" s="124"/>
      <c r="B79" s="611"/>
      <c r="C79" s="125" t="s">
        <v>100</v>
      </c>
      <c r="D79" s="263">
        <v>4</v>
      </c>
      <c r="E79" s="239">
        <v>722</v>
      </c>
      <c r="F79" s="239">
        <v>59</v>
      </c>
      <c r="G79" s="239">
        <v>81</v>
      </c>
      <c r="H79" s="239">
        <v>3</v>
      </c>
      <c r="I79" s="239">
        <v>2</v>
      </c>
      <c r="J79" s="239">
        <v>0</v>
      </c>
      <c r="K79" s="239">
        <v>0</v>
      </c>
      <c r="L79" s="239">
        <v>0</v>
      </c>
      <c r="M79" s="239">
        <v>0</v>
      </c>
      <c r="N79" s="275">
        <f>SUM(F79:M79)</f>
        <v>145</v>
      </c>
      <c r="O79" s="124"/>
    </row>
    <row r="80" spans="1:15" ht="6" customHeight="1" thickBot="1">
      <c r="A80" s="124"/>
      <c r="B80" s="141"/>
      <c r="C80" s="43"/>
      <c r="D80" s="284"/>
      <c r="E80" s="285"/>
      <c r="F80" s="285"/>
      <c r="G80" s="285"/>
      <c r="H80" s="285"/>
      <c r="I80" s="285"/>
      <c r="J80" s="285"/>
      <c r="K80" s="285"/>
      <c r="L80" s="285"/>
      <c r="M80" s="285"/>
      <c r="N80" s="286"/>
      <c r="O80" s="124"/>
    </row>
    <row r="81" spans="1:15" ht="12.75" customHeight="1" thickBot="1">
      <c r="A81" s="124"/>
      <c r="B81" s="45"/>
      <c r="C81" s="45"/>
      <c r="D81" s="46"/>
      <c r="E81" s="45"/>
      <c r="F81" s="113"/>
      <c r="G81" s="113"/>
      <c r="H81" s="113"/>
      <c r="I81" s="45"/>
      <c r="J81" s="45"/>
      <c r="K81" s="45"/>
      <c r="L81" s="45"/>
      <c r="M81" s="45"/>
      <c r="N81" s="45"/>
      <c r="O81" s="124"/>
    </row>
    <row r="82" spans="1:15" ht="24">
      <c r="A82" s="124"/>
      <c r="B82" s="162" t="str">
        <f>B71</f>
        <v>Three Months Ended December 31, 2019</v>
      </c>
      <c r="C82" s="52"/>
      <c r="D82" s="163"/>
      <c r="E82" s="160" t="s">
        <v>54</v>
      </c>
      <c r="F82" s="156" t="s">
        <v>156</v>
      </c>
      <c r="G82" s="156" t="s">
        <v>55</v>
      </c>
      <c r="H82" s="176" t="s">
        <v>56</v>
      </c>
      <c r="I82" s="47"/>
      <c r="J82" s="48"/>
      <c r="K82" s="49"/>
      <c r="L82" s="45"/>
      <c r="M82" s="45"/>
      <c r="N82" s="45"/>
      <c r="O82" s="124"/>
    </row>
    <row r="83" spans="1:15">
      <c r="A83" s="124"/>
      <c r="B83" s="737" t="s">
        <v>53</v>
      </c>
      <c r="C83" s="738"/>
      <c r="D83" s="260"/>
      <c r="E83" s="239">
        <v>454</v>
      </c>
      <c r="F83" s="197">
        <v>525</v>
      </c>
      <c r="G83" s="261">
        <v>0.68</v>
      </c>
      <c r="H83" s="262">
        <v>0.68</v>
      </c>
      <c r="I83" s="50"/>
      <c r="J83" s="159"/>
      <c r="K83" s="49"/>
      <c r="L83" s="45"/>
      <c r="M83" s="45"/>
      <c r="N83" s="45"/>
      <c r="O83" s="45"/>
    </row>
    <row r="84" spans="1:15" ht="13.5">
      <c r="A84" s="124"/>
      <c r="B84" s="40"/>
      <c r="C84" s="41" t="s">
        <v>135</v>
      </c>
      <c r="D84" s="263">
        <v>1</v>
      </c>
      <c r="E84" s="264">
        <v>39</v>
      </c>
      <c r="F84" s="265">
        <v>39</v>
      </c>
      <c r="G84" s="266">
        <v>0.05</v>
      </c>
      <c r="H84" s="267">
        <v>0.05</v>
      </c>
      <c r="I84" s="51"/>
      <c r="J84" s="51"/>
      <c r="K84" s="51"/>
      <c r="L84" s="51"/>
      <c r="M84" s="51"/>
      <c r="N84" s="51"/>
      <c r="O84" s="51"/>
    </row>
    <row r="85" spans="1:15" ht="13.5">
      <c r="A85" s="124"/>
      <c r="B85" s="40"/>
      <c r="C85" s="41" t="s">
        <v>84</v>
      </c>
      <c r="D85" s="263">
        <v>2</v>
      </c>
      <c r="E85" s="264">
        <v>51</v>
      </c>
      <c r="F85" s="265">
        <v>51</v>
      </c>
      <c r="G85" s="266">
        <v>7.0000000000000007E-2</v>
      </c>
      <c r="H85" s="267">
        <v>7.0000000000000007E-2</v>
      </c>
      <c r="I85" s="51"/>
      <c r="J85" s="51"/>
      <c r="K85" s="51"/>
      <c r="L85" s="51"/>
      <c r="M85" s="51"/>
      <c r="N85" s="51"/>
      <c r="O85" s="51"/>
    </row>
    <row r="86" spans="1:15" ht="13.5">
      <c r="A86" s="124"/>
      <c r="B86" s="181"/>
      <c r="C86" s="41" t="s">
        <v>181</v>
      </c>
      <c r="D86" s="263">
        <v>3</v>
      </c>
      <c r="E86" s="264">
        <v>30</v>
      </c>
      <c r="F86" s="265">
        <v>30</v>
      </c>
      <c r="G86" s="266">
        <v>0.04</v>
      </c>
      <c r="H86" s="267">
        <v>0.04</v>
      </c>
      <c r="I86" s="51"/>
      <c r="J86" s="51"/>
      <c r="K86" s="51"/>
      <c r="L86" s="51"/>
      <c r="M86" s="51"/>
      <c r="N86" s="51"/>
      <c r="O86" s="51"/>
    </row>
    <row r="87" spans="1:15" ht="13.5">
      <c r="A87" s="124"/>
      <c r="B87" s="40"/>
      <c r="C87" s="41" t="s">
        <v>114</v>
      </c>
      <c r="D87" s="263">
        <v>5</v>
      </c>
      <c r="E87" s="264">
        <v>0</v>
      </c>
      <c r="F87" s="265">
        <v>-45</v>
      </c>
      <c r="G87" s="266">
        <v>-0.06</v>
      </c>
      <c r="H87" s="267">
        <v>-0.06</v>
      </c>
      <c r="I87" s="51"/>
      <c r="J87" s="51"/>
      <c r="K87" s="51"/>
      <c r="L87" s="51"/>
      <c r="M87" s="51"/>
      <c r="N87" s="51"/>
      <c r="O87" s="51"/>
    </row>
    <row r="88" spans="1:15" ht="13.5">
      <c r="A88" s="124"/>
      <c r="B88" s="40"/>
      <c r="C88" s="41" t="s">
        <v>150</v>
      </c>
      <c r="D88" s="263">
        <v>6</v>
      </c>
      <c r="E88" s="264">
        <v>17</v>
      </c>
      <c r="F88" s="265">
        <v>-123</v>
      </c>
      <c r="G88" s="266">
        <v>-0.16</v>
      </c>
      <c r="H88" s="267">
        <v>-0.16</v>
      </c>
      <c r="I88" s="51"/>
      <c r="J88" s="51"/>
      <c r="K88" s="51"/>
      <c r="L88" s="51"/>
      <c r="M88" s="51"/>
      <c r="N88" s="51"/>
      <c r="O88" s="51"/>
    </row>
    <row r="89" spans="1:15" ht="14.25" thickBot="1">
      <c r="A89" s="124"/>
      <c r="B89" s="739" t="s">
        <v>204</v>
      </c>
      <c r="C89" s="740"/>
      <c r="D89" s="268"/>
      <c r="E89" s="269">
        <f>SUM(E83:E88)</f>
        <v>591</v>
      </c>
      <c r="F89" s="269">
        <f t="shared" ref="F89" si="11">SUM(F83:F88)</f>
        <v>477</v>
      </c>
      <c r="G89" s="270">
        <v>0.62</v>
      </c>
      <c r="H89" s="271">
        <v>0.62</v>
      </c>
      <c r="I89" s="50"/>
      <c r="J89" s="45"/>
      <c r="K89" s="45"/>
      <c r="L89" s="45"/>
      <c r="M89" s="45"/>
      <c r="N89" s="45"/>
      <c r="O89" s="45"/>
    </row>
    <row r="90" spans="1:15" ht="14.25" thickTop="1">
      <c r="A90" s="124"/>
      <c r="B90" s="611"/>
      <c r="C90" s="612"/>
      <c r="D90" s="268"/>
      <c r="E90" s="239"/>
      <c r="F90" s="197"/>
      <c r="G90" s="272"/>
      <c r="H90" s="262"/>
      <c r="I90" s="50"/>
      <c r="J90" s="45"/>
      <c r="K90" s="45"/>
      <c r="L90" s="45"/>
      <c r="M90" s="45"/>
      <c r="N90" s="45"/>
      <c r="O90" s="45"/>
    </row>
    <row r="91" spans="1:15" ht="13.5">
      <c r="A91" s="124"/>
      <c r="B91" s="611"/>
      <c r="C91" s="125" t="s">
        <v>100</v>
      </c>
      <c r="D91" s="263">
        <v>4</v>
      </c>
      <c r="E91" s="239">
        <f>E79-N79</f>
        <v>577</v>
      </c>
      <c r="F91" s="239">
        <v>476</v>
      </c>
      <c r="G91" s="273">
        <v>0.62</v>
      </c>
      <c r="H91" s="274">
        <v>0.61</v>
      </c>
      <c r="I91" s="50"/>
      <c r="J91" s="45"/>
      <c r="K91" s="45"/>
      <c r="L91" s="45"/>
      <c r="M91" s="45"/>
      <c r="N91" s="45"/>
      <c r="O91" s="45"/>
    </row>
    <row r="92" spans="1:15" ht="6" customHeight="1" thickBot="1">
      <c r="A92" s="124"/>
      <c r="B92" s="42"/>
      <c r="C92" s="43"/>
      <c r="D92" s="44"/>
      <c r="E92" s="43"/>
      <c r="F92" s="43"/>
      <c r="G92" s="133"/>
      <c r="H92" s="161"/>
      <c r="I92" s="45"/>
      <c r="J92" s="45"/>
      <c r="K92" s="45"/>
      <c r="L92" s="45"/>
      <c r="M92" s="45"/>
      <c r="N92" s="45"/>
      <c r="O92" s="45"/>
    </row>
    <row r="93" spans="1:15" ht="6" customHeight="1">
      <c r="A93" s="124"/>
      <c r="B93" s="45"/>
      <c r="C93" s="45"/>
      <c r="D93" s="46"/>
      <c r="E93" s="45"/>
      <c r="F93" s="45"/>
      <c r="G93" s="139"/>
      <c r="H93" s="139"/>
      <c r="I93" s="45"/>
      <c r="J93" s="45"/>
      <c r="K93" s="45"/>
      <c r="L93" s="45"/>
      <c r="M93" s="45"/>
      <c r="N93" s="45"/>
      <c r="O93" s="45"/>
    </row>
    <row r="94" spans="1:15" ht="13.5">
      <c r="A94" s="124"/>
      <c r="B94" s="136">
        <v>1</v>
      </c>
      <c r="C94" s="137" t="s">
        <v>136</v>
      </c>
      <c r="D94" s="122"/>
      <c r="E94" s="122"/>
      <c r="F94" s="122"/>
      <c r="G94" s="122"/>
      <c r="H94" s="122"/>
      <c r="I94" s="122"/>
      <c r="J94" s="122"/>
      <c r="K94" s="122"/>
      <c r="L94" s="122"/>
      <c r="M94" s="122"/>
      <c r="N94" s="122"/>
      <c r="O94" s="122"/>
    </row>
    <row r="95" spans="1:15" ht="13.5">
      <c r="A95" s="124"/>
      <c r="B95" s="136">
        <v>2</v>
      </c>
      <c r="C95" s="138" t="s">
        <v>83</v>
      </c>
      <c r="D95" s="121"/>
      <c r="E95" s="121"/>
      <c r="F95" s="121"/>
      <c r="G95" s="121"/>
      <c r="H95" s="121"/>
      <c r="I95" s="121"/>
      <c r="J95" s="121"/>
      <c r="K95" s="121"/>
      <c r="L95" s="121"/>
      <c r="M95" s="121"/>
      <c r="N95" s="121"/>
      <c r="O95" s="121"/>
    </row>
    <row r="96" spans="1:15" ht="13.5">
      <c r="A96" s="124"/>
      <c r="B96" s="136">
        <v>3</v>
      </c>
      <c r="C96" s="138" t="s">
        <v>184</v>
      </c>
      <c r="D96" s="121"/>
      <c r="E96" s="121"/>
      <c r="F96" s="121"/>
      <c r="G96" s="121"/>
      <c r="H96" s="121"/>
      <c r="I96" s="121"/>
      <c r="J96" s="121"/>
      <c r="K96" s="121"/>
      <c r="L96" s="121"/>
      <c r="M96" s="121"/>
      <c r="N96" s="121"/>
      <c r="O96" s="121"/>
    </row>
    <row r="97" spans="1:15" ht="13.5">
      <c r="A97" s="124"/>
      <c r="B97" s="136">
        <v>4</v>
      </c>
      <c r="C97" s="138" t="s">
        <v>176</v>
      </c>
      <c r="D97" s="121"/>
      <c r="E97" s="121"/>
      <c r="F97" s="121"/>
      <c r="G97" s="121"/>
      <c r="H97" s="121"/>
      <c r="I97" s="121"/>
      <c r="J97" s="121"/>
      <c r="K97" s="121"/>
      <c r="L97" s="121"/>
      <c r="M97" s="121"/>
      <c r="N97" s="121"/>
      <c r="O97" s="121"/>
    </row>
    <row r="98" spans="1:15" ht="13.5">
      <c r="A98" s="124"/>
      <c r="B98" s="173">
        <v>5</v>
      </c>
      <c r="C98" s="741" t="s">
        <v>206</v>
      </c>
      <c r="D98" s="741"/>
      <c r="E98" s="741"/>
      <c r="F98" s="741"/>
      <c r="G98" s="741"/>
      <c r="H98" s="741"/>
      <c r="I98" s="741"/>
      <c r="J98" s="741"/>
      <c r="K98" s="741"/>
      <c r="L98" s="741"/>
      <c r="M98" s="741"/>
      <c r="N98" s="741"/>
      <c r="O98" s="741"/>
    </row>
    <row r="99" spans="1:15" ht="39" customHeight="1">
      <c r="A99" s="124"/>
      <c r="B99" s="173">
        <v>6</v>
      </c>
      <c r="C99" s="735" t="s">
        <v>209</v>
      </c>
      <c r="D99" s="735"/>
      <c r="E99" s="735"/>
      <c r="F99" s="735"/>
      <c r="G99" s="735"/>
      <c r="H99" s="735"/>
      <c r="I99" s="735"/>
      <c r="J99" s="735"/>
      <c r="K99" s="735"/>
      <c r="L99" s="735"/>
      <c r="M99" s="735"/>
      <c r="N99" s="735"/>
      <c r="O99" s="559"/>
    </row>
    <row r="100" spans="1:15">
      <c r="A100" s="124"/>
      <c r="B100" s="53"/>
      <c r="C100" s="431"/>
      <c r="D100" s="54"/>
      <c r="E100" s="54"/>
      <c r="F100" s="54"/>
      <c r="G100" s="54"/>
      <c r="H100" s="54"/>
      <c r="I100" s="54"/>
      <c r="J100" s="54"/>
      <c r="K100" s="54"/>
      <c r="L100" s="54"/>
      <c r="M100" s="54"/>
      <c r="N100" s="54"/>
      <c r="O100" s="54"/>
    </row>
    <row r="101" spans="1:15" ht="12" customHeight="1">
      <c r="A101" s="124"/>
      <c r="B101" s="53"/>
      <c r="C101" s="736" t="s">
        <v>205</v>
      </c>
      <c r="D101" s="736"/>
      <c r="E101" s="736"/>
      <c r="F101" s="736"/>
      <c r="G101" s="736"/>
      <c r="H101" s="736"/>
      <c r="I101" s="736"/>
      <c r="J101" s="736"/>
      <c r="K101" s="736"/>
      <c r="L101" s="736"/>
      <c r="M101" s="736"/>
      <c r="N101" s="736"/>
      <c r="O101" s="736"/>
    </row>
  </sheetData>
  <sheetProtection sheet="1" formatCells="0" formatColumns="0" formatRows="0" sort="0" autoFilter="0" pivotTables="0"/>
  <mergeCells count="22">
    <mergeCell ref="B17:C17"/>
    <mergeCell ref="B28:C28"/>
    <mergeCell ref="B32:C32"/>
    <mergeCell ref="B38:C38"/>
    <mergeCell ref="B44:C44"/>
    <mergeCell ref="B1:O1"/>
    <mergeCell ref="B2:O2"/>
    <mergeCell ref="B3:O3"/>
    <mergeCell ref="B7:C7"/>
    <mergeCell ref="B11:C11"/>
    <mergeCell ref="B60:C60"/>
    <mergeCell ref="B66:C66"/>
    <mergeCell ref="C98:O98"/>
    <mergeCell ref="C101:O101"/>
    <mergeCell ref="B22:C22"/>
    <mergeCell ref="C99:N99"/>
    <mergeCell ref="B50:C50"/>
    <mergeCell ref="B54:C54"/>
    <mergeCell ref="B72:C72"/>
    <mergeCell ref="B77:C77"/>
    <mergeCell ref="B83:C83"/>
    <mergeCell ref="B89:C89"/>
  </mergeCells>
  <pageMargins left="0.7" right="0.7" top="0.25" bottom="0.44" header="0.3" footer="0.3"/>
  <pageSetup scale="56" fitToHeight="2"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96"/>
  <sheetViews>
    <sheetView showGridLines="0" zoomScale="80" zoomScaleNormal="80" zoomScaleSheetLayoutView="115" workbookViewId="0"/>
  </sheetViews>
  <sheetFormatPr defaultColWidth="9.28515625" defaultRowHeight="12"/>
  <cols>
    <col min="1" max="1" width="2.7109375" style="567" customWidth="1"/>
    <col min="2" max="2" width="2.5703125" style="567" customWidth="1"/>
    <col min="3" max="3" width="51.7109375" style="567" customWidth="1"/>
    <col min="4" max="4" width="3.42578125" style="567" customWidth="1"/>
    <col min="5" max="5" width="12.7109375" style="567" customWidth="1"/>
    <col min="6" max="6" width="14" style="567" customWidth="1"/>
    <col min="7" max="7" width="17.7109375" style="567" customWidth="1"/>
    <col min="8" max="8" width="22.7109375" style="567" customWidth="1"/>
    <col min="9" max="9" width="20" style="567" customWidth="1"/>
    <col min="10" max="10" width="13.7109375" style="567" customWidth="1"/>
    <col min="11" max="11" width="12.7109375" style="567" customWidth="1"/>
    <col min="12" max="13" width="15.28515625" style="567" customWidth="1"/>
    <col min="14" max="14" width="12.7109375" style="567" customWidth="1"/>
    <col min="15" max="15" width="3.7109375" style="567" customWidth="1"/>
    <col min="16" max="16384" width="9.28515625" style="567"/>
  </cols>
  <sheetData>
    <row r="1" spans="1:15">
      <c r="B1" s="749" t="s">
        <v>39</v>
      </c>
      <c r="C1" s="749"/>
      <c r="D1" s="749"/>
      <c r="E1" s="749"/>
      <c r="F1" s="749"/>
      <c r="G1" s="749"/>
      <c r="H1" s="749"/>
      <c r="I1" s="749"/>
      <c r="J1" s="749"/>
      <c r="K1" s="749"/>
      <c r="L1" s="749"/>
      <c r="M1" s="749"/>
      <c r="N1" s="749"/>
      <c r="O1" s="749"/>
    </row>
    <row r="2" spans="1:15">
      <c r="B2" s="749" t="s">
        <v>230</v>
      </c>
      <c r="C2" s="749"/>
      <c r="D2" s="749"/>
      <c r="E2" s="749"/>
      <c r="F2" s="749"/>
      <c r="G2" s="749"/>
      <c r="H2" s="749"/>
      <c r="I2" s="749"/>
      <c r="J2" s="749"/>
      <c r="K2" s="749"/>
      <c r="L2" s="749"/>
      <c r="M2" s="749"/>
      <c r="N2" s="749"/>
      <c r="O2" s="749"/>
    </row>
    <row r="3" spans="1:15">
      <c r="B3" s="749" t="s">
        <v>231</v>
      </c>
      <c r="C3" s="749"/>
      <c r="D3" s="749"/>
      <c r="E3" s="749"/>
      <c r="F3" s="749"/>
      <c r="G3" s="749"/>
      <c r="H3" s="749"/>
      <c r="I3" s="749"/>
      <c r="J3" s="749"/>
      <c r="K3" s="749"/>
      <c r="L3" s="749"/>
      <c r="M3" s="749"/>
      <c r="N3" s="749"/>
      <c r="O3" s="749"/>
    </row>
    <row r="4" spans="1:15">
      <c r="B4" s="568"/>
      <c r="C4" s="568"/>
      <c r="D4" s="568"/>
      <c r="E4" s="568"/>
      <c r="F4" s="568"/>
      <c r="G4" s="568"/>
      <c r="H4" s="568"/>
      <c r="I4" s="568"/>
      <c r="J4" s="568"/>
      <c r="K4" s="568"/>
      <c r="L4" s="568"/>
      <c r="M4" s="614"/>
      <c r="N4" s="568"/>
    </row>
    <row r="5" spans="1:15" ht="12.75" thickBot="1">
      <c r="B5" s="569"/>
      <c r="C5" s="570"/>
      <c r="D5" s="571"/>
      <c r="E5" s="570"/>
      <c r="F5" s="570"/>
      <c r="G5" s="571"/>
      <c r="H5" s="571"/>
      <c r="I5" s="571"/>
      <c r="J5" s="571"/>
      <c r="K5" s="572"/>
      <c r="L5" s="572"/>
      <c r="M5" s="572"/>
      <c r="N5" s="572"/>
    </row>
    <row r="6" spans="1:15" ht="48">
      <c r="A6" s="573"/>
      <c r="B6" s="574" t="s">
        <v>158</v>
      </c>
      <c r="C6" s="575"/>
      <c r="D6" s="576"/>
      <c r="E6" s="577" t="s">
        <v>48</v>
      </c>
      <c r="F6" s="540" t="s">
        <v>101</v>
      </c>
      <c r="G6" s="540" t="s">
        <v>113</v>
      </c>
      <c r="H6" s="156" t="s">
        <v>255</v>
      </c>
      <c r="I6" s="156" t="s">
        <v>256</v>
      </c>
      <c r="J6" s="577" t="s">
        <v>49</v>
      </c>
      <c r="K6" s="577" t="s">
        <v>50</v>
      </c>
      <c r="L6" s="577" t="s">
        <v>51</v>
      </c>
      <c r="M6" s="577" t="s">
        <v>181</v>
      </c>
      <c r="N6" s="578" t="s">
        <v>52</v>
      </c>
      <c r="O6" s="573"/>
    </row>
    <row r="7" spans="1:15">
      <c r="A7" s="573"/>
      <c r="B7" s="744" t="s">
        <v>53</v>
      </c>
      <c r="C7" s="745"/>
      <c r="D7" s="579"/>
      <c r="E7" s="504">
        <v>1965</v>
      </c>
      <c r="F7" s="447">
        <v>162</v>
      </c>
      <c r="G7" s="447">
        <v>146</v>
      </c>
      <c r="H7" s="447">
        <v>270</v>
      </c>
      <c r="I7" s="504">
        <v>84</v>
      </c>
      <c r="J7" s="504">
        <v>259</v>
      </c>
      <c r="K7" s="504">
        <v>251</v>
      </c>
      <c r="L7" s="504">
        <v>198</v>
      </c>
      <c r="M7" s="504">
        <v>0</v>
      </c>
      <c r="N7" s="527">
        <f>SUM(F7:M7)</f>
        <v>1370</v>
      </c>
      <c r="O7" s="573"/>
    </row>
    <row r="8" spans="1:15" ht="13.5">
      <c r="A8" s="573"/>
      <c r="B8" s="580"/>
      <c r="C8" s="581" t="s">
        <v>135</v>
      </c>
      <c r="D8" s="582">
        <v>1</v>
      </c>
      <c r="E8" s="528">
        <v>0</v>
      </c>
      <c r="F8" s="529">
        <v>0</v>
      </c>
      <c r="G8" s="529">
        <v>-4</v>
      </c>
      <c r="H8" s="529">
        <v>0</v>
      </c>
      <c r="I8" s="530">
        <v>0</v>
      </c>
      <c r="J8" s="531">
        <v>-15</v>
      </c>
      <c r="K8" s="531">
        <v>-4</v>
      </c>
      <c r="L8" s="531">
        <v>-30</v>
      </c>
      <c r="M8" s="531">
        <v>0</v>
      </c>
      <c r="N8" s="532">
        <f t="shared" ref="N8:N9" si="0">SUM(F8:M8)</f>
        <v>-53</v>
      </c>
      <c r="O8" s="573"/>
    </row>
    <row r="9" spans="1:15" ht="13.5">
      <c r="A9" s="573"/>
      <c r="B9" s="580"/>
      <c r="C9" s="581" t="s">
        <v>84</v>
      </c>
      <c r="D9" s="582">
        <v>2</v>
      </c>
      <c r="E9" s="528">
        <v>0</v>
      </c>
      <c r="F9" s="529">
        <v>0</v>
      </c>
      <c r="G9" s="529">
        <v>0</v>
      </c>
      <c r="H9" s="529">
        <v>0</v>
      </c>
      <c r="I9" s="529">
        <v>-73</v>
      </c>
      <c r="J9" s="529">
        <v>0</v>
      </c>
      <c r="K9" s="531">
        <v>-44</v>
      </c>
      <c r="L9" s="531">
        <v>-2</v>
      </c>
      <c r="M9" s="531">
        <v>0</v>
      </c>
      <c r="N9" s="532">
        <f t="shared" si="0"/>
        <v>-119</v>
      </c>
      <c r="O9" s="573"/>
    </row>
    <row r="10" spans="1:15" ht="12.75" thickBot="1">
      <c r="A10" s="573"/>
      <c r="B10" s="746" t="s">
        <v>204</v>
      </c>
      <c r="C10" s="747"/>
      <c r="D10" s="583"/>
      <c r="E10" s="533">
        <f t="shared" ref="E10:M10" si="1">SUM(E7:E9)</f>
        <v>1965</v>
      </c>
      <c r="F10" s="533">
        <f t="shared" si="1"/>
        <v>162</v>
      </c>
      <c r="G10" s="533">
        <f t="shared" si="1"/>
        <v>142</v>
      </c>
      <c r="H10" s="533">
        <f t="shared" si="1"/>
        <v>270</v>
      </c>
      <c r="I10" s="533">
        <f t="shared" si="1"/>
        <v>11</v>
      </c>
      <c r="J10" s="533">
        <f t="shared" si="1"/>
        <v>244</v>
      </c>
      <c r="K10" s="533">
        <f t="shared" si="1"/>
        <v>203</v>
      </c>
      <c r="L10" s="533">
        <f t="shared" si="1"/>
        <v>166</v>
      </c>
      <c r="M10" s="533">
        <f t="shared" si="1"/>
        <v>0</v>
      </c>
      <c r="N10" s="534">
        <f>SUM(N7:N9)</f>
        <v>1198</v>
      </c>
      <c r="O10" s="573"/>
    </row>
    <row r="11" spans="1:15" ht="12.75" thickTop="1">
      <c r="A11" s="573"/>
      <c r="B11" s="584"/>
      <c r="C11" s="585"/>
      <c r="D11" s="586"/>
      <c r="E11" s="504"/>
      <c r="F11" s="504"/>
      <c r="G11" s="504"/>
      <c r="H11" s="504"/>
      <c r="I11" s="504"/>
      <c r="J11" s="504"/>
      <c r="K11" s="504"/>
      <c r="L11" s="504"/>
      <c r="M11" s="504"/>
      <c r="N11" s="527"/>
      <c r="O11" s="573"/>
    </row>
    <row r="12" spans="1:15" ht="13.5">
      <c r="A12" s="573"/>
      <c r="B12" s="584"/>
      <c r="C12" s="587" t="s">
        <v>100</v>
      </c>
      <c r="D12" s="582">
        <v>3</v>
      </c>
      <c r="E12" s="504">
        <v>-581</v>
      </c>
      <c r="F12" s="504">
        <v>-75</v>
      </c>
      <c r="G12" s="504">
        <v>-120</v>
      </c>
      <c r="H12" s="504">
        <v>-5</v>
      </c>
      <c r="I12" s="504">
        <v>-8</v>
      </c>
      <c r="J12" s="504">
        <v>0</v>
      </c>
      <c r="K12" s="504">
        <v>0</v>
      </c>
      <c r="L12" s="504">
        <v>0</v>
      </c>
      <c r="M12" s="504">
        <v>0</v>
      </c>
      <c r="N12" s="527">
        <f>SUM(F12:M12)</f>
        <v>-208</v>
      </c>
      <c r="O12" s="573"/>
    </row>
    <row r="13" spans="1:15" ht="6" customHeight="1" thickBot="1">
      <c r="A13" s="573"/>
      <c r="B13" s="588"/>
      <c r="C13" s="535"/>
      <c r="D13" s="589"/>
      <c r="E13" s="535"/>
      <c r="F13" s="535"/>
      <c r="G13" s="535"/>
      <c r="H13" s="535"/>
      <c r="I13" s="535"/>
      <c r="J13" s="535"/>
      <c r="K13" s="535"/>
      <c r="L13" s="535"/>
      <c r="M13" s="535"/>
      <c r="N13" s="536"/>
      <c r="O13" s="573"/>
    </row>
    <row r="14" spans="1:15" ht="12.75" customHeight="1" thickBot="1">
      <c r="A14" s="573"/>
      <c r="B14" s="537"/>
      <c r="C14" s="537"/>
      <c r="D14" s="586"/>
      <c r="E14" s="537"/>
      <c r="F14" s="538"/>
      <c r="G14" s="538"/>
      <c r="H14" s="538"/>
      <c r="I14" s="537"/>
      <c r="J14" s="537"/>
      <c r="K14" s="537"/>
      <c r="L14" s="537"/>
      <c r="M14" s="537"/>
      <c r="N14" s="537"/>
      <c r="O14" s="573"/>
    </row>
    <row r="15" spans="1:15" ht="24">
      <c r="A15" s="573"/>
      <c r="B15" s="574" t="str">
        <f>B6</f>
        <v>Three Months Ended March 31, 2018</v>
      </c>
      <c r="C15" s="575"/>
      <c r="D15" s="590"/>
      <c r="E15" s="539" t="s">
        <v>54</v>
      </c>
      <c r="F15" s="540" t="s">
        <v>156</v>
      </c>
      <c r="G15" s="540" t="s">
        <v>55</v>
      </c>
      <c r="H15" s="541" t="s">
        <v>56</v>
      </c>
      <c r="I15" s="542"/>
      <c r="J15" s="543"/>
      <c r="K15" s="544"/>
      <c r="L15" s="537"/>
      <c r="M15" s="537"/>
      <c r="N15" s="537"/>
      <c r="O15" s="573"/>
    </row>
    <row r="16" spans="1:15">
      <c r="A16" s="573"/>
      <c r="B16" s="744" t="s">
        <v>53</v>
      </c>
      <c r="C16" s="745"/>
      <c r="D16" s="579"/>
      <c r="E16" s="504">
        <v>595</v>
      </c>
      <c r="F16" s="447">
        <v>500</v>
      </c>
      <c r="G16" s="545">
        <v>0.66</v>
      </c>
      <c r="H16" s="546">
        <v>0.65</v>
      </c>
      <c r="I16" s="547"/>
      <c r="J16" s="548"/>
      <c r="K16" s="544"/>
      <c r="L16" s="537"/>
      <c r="M16" s="537"/>
      <c r="N16" s="537"/>
      <c r="O16" s="537"/>
    </row>
    <row r="17" spans="1:15" ht="13.5">
      <c r="A17" s="573"/>
      <c r="B17" s="580"/>
      <c r="C17" s="581" t="s">
        <v>135</v>
      </c>
      <c r="D17" s="582">
        <v>1</v>
      </c>
      <c r="E17" s="549">
        <f>E8-N8</f>
        <v>53</v>
      </c>
      <c r="F17" s="550">
        <v>53</v>
      </c>
      <c r="G17" s="551">
        <v>7.0000000000000007E-2</v>
      </c>
      <c r="H17" s="552">
        <v>7.0000000000000007E-2</v>
      </c>
      <c r="I17" s="553"/>
      <c r="J17" s="553"/>
      <c r="K17" s="553"/>
      <c r="L17" s="553"/>
      <c r="M17" s="553"/>
      <c r="N17" s="553"/>
      <c r="O17" s="553"/>
    </row>
    <row r="18" spans="1:15" ht="13.5">
      <c r="A18" s="573"/>
      <c r="B18" s="580"/>
      <c r="C18" s="581" t="s">
        <v>84</v>
      </c>
      <c r="D18" s="582">
        <v>2</v>
      </c>
      <c r="E18" s="549">
        <f>E9-N9</f>
        <v>119</v>
      </c>
      <c r="F18" s="550">
        <v>119</v>
      </c>
      <c r="G18" s="551">
        <v>0.16</v>
      </c>
      <c r="H18" s="552">
        <v>0.15</v>
      </c>
      <c r="I18" s="553"/>
      <c r="J18" s="553"/>
      <c r="K18" s="553"/>
      <c r="L18" s="553"/>
      <c r="M18" s="553"/>
      <c r="N18" s="553"/>
      <c r="O18" s="553"/>
    </row>
    <row r="19" spans="1:15" ht="13.5">
      <c r="A19" s="573"/>
      <c r="B19" s="580"/>
      <c r="C19" s="581" t="s">
        <v>114</v>
      </c>
      <c r="D19" s="582">
        <v>5</v>
      </c>
      <c r="E19" s="549">
        <v>0</v>
      </c>
      <c r="F19" s="550">
        <v>-68</v>
      </c>
      <c r="G19" s="551">
        <v>-0.09</v>
      </c>
      <c r="H19" s="552">
        <v>-0.09</v>
      </c>
      <c r="I19" s="553"/>
      <c r="J19" s="553"/>
      <c r="K19" s="553"/>
      <c r="L19" s="553"/>
      <c r="M19" s="553"/>
      <c r="N19" s="553"/>
      <c r="O19" s="553"/>
    </row>
    <row r="20" spans="1:15" ht="14.25" thickBot="1">
      <c r="A20" s="573"/>
      <c r="B20" s="746" t="s">
        <v>204</v>
      </c>
      <c r="C20" s="747"/>
      <c r="D20" s="591"/>
      <c r="E20" s="533">
        <f>SUM(E16:E19)</f>
        <v>767</v>
      </c>
      <c r="F20" s="533">
        <f>SUM(F16:F19)</f>
        <v>604</v>
      </c>
      <c r="G20" s="554">
        <v>0.8</v>
      </c>
      <c r="H20" s="555">
        <v>0.78</v>
      </c>
      <c r="I20" s="547"/>
      <c r="J20" s="537"/>
      <c r="K20" s="537"/>
      <c r="L20" s="537"/>
      <c r="M20" s="537"/>
      <c r="N20" s="537"/>
      <c r="O20" s="537"/>
    </row>
    <row r="21" spans="1:15" ht="14.25" thickTop="1">
      <c r="A21" s="573"/>
      <c r="B21" s="584"/>
      <c r="C21" s="585"/>
      <c r="D21" s="591"/>
      <c r="E21" s="504"/>
      <c r="F21" s="447"/>
      <c r="G21" s="556"/>
      <c r="H21" s="546"/>
      <c r="I21" s="547"/>
      <c r="J21" s="537"/>
      <c r="K21" s="537"/>
      <c r="L21" s="537"/>
      <c r="M21" s="537"/>
      <c r="N21" s="537"/>
      <c r="O21" s="537"/>
    </row>
    <row r="22" spans="1:15" ht="13.5">
      <c r="A22" s="573"/>
      <c r="B22" s="584"/>
      <c r="C22" s="587" t="s">
        <v>100</v>
      </c>
      <c r="D22" s="582">
        <v>3</v>
      </c>
      <c r="E22" s="504">
        <v>-373</v>
      </c>
      <c r="F22" s="504">
        <v>-309</v>
      </c>
      <c r="G22" s="557">
        <v>-0.41</v>
      </c>
      <c r="H22" s="558">
        <v>-0.4</v>
      </c>
      <c r="I22" s="547"/>
      <c r="J22" s="537"/>
      <c r="K22" s="537"/>
      <c r="L22" s="537"/>
      <c r="M22" s="537"/>
      <c r="N22" s="537"/>
      <c r="O22" s="537"/>
    </row>
    <row r="23" spans="1:15" ht="6" customHeight="1" thickBot="1">
      <c r="A23" s="573"/>
      <c r="B23" s="592"/>
      <c r="C23" s="535"/>
      <c r="D23" s="589"/>
      <c r="E23" s="535"/>
      <c r="F23" s="535"/>
      <c r="G23" s="593"/>
      <c r="H23" s="594"/>
      <c r="I23" s="537"/>
      <c r="J23" s="537"/>
      <c r="K23" s="537"/>
      <c r="L23" s="537"/>
      <c r="M23" s="537"/>
      <c r="N23" s="537"/>
      <c r="O23" s="537"/>
    </row>
    <row r="24" spans="1:15" ht="6" customHeight="1" thickBot="1">
      <c r="A24" s="573"/>
      <c r="B24" s="537"/>
      <c r="C24" s="537"/>
      <c r="D24" s="586"/>
      <c r="E24" s="537"/>
      <c r="F24" s="537"/>
      <c r="G24" s="595"/>
      <c r="H24" s="595"/>
      <c r="I24" s="537"/>
      <c r="J24" s="537"/>
      <c r="K24" s="537"/>
      <c r="L24" s="537"/>
      <c r="M24" s="537"/>
      <c r="N24" s="537"/>
      <c r="O24" s="537"/>
    </row>
    <row r="25" spans="1:15" ht="48">
      <c r="A25" s="573"/>
      <c r="B25" s="574" t="s">
        <v>164</v>
      </c>
      <c r="C25" s="575"/>
      <c r="D25" s="576"/>
      <c r="E25" s="577" t="s">
        <v>48</v>
      </c>
      <c r="F25" s="540" t="s">
        <v>101</v>
      </c>
      <c r="G25" s="540" t="s">
        <v>113</v>
      </c>
      <c r="H25" s="156" t="s">
        <v>255</v>
      </c>
      <c r="I25" s="156" t="s">
        <v>256</v>
      </c>
      <c r="J25" s="577" t="s">
        <v>49</v>
      </c>
      <c r="K25" s="577" t="s">
        <v>50</v>
      </c>
      <c r="L25" s="577" t="s">
        <v>51</v>
      </c>
      <c r="M25" s="577" t="s">
        <v>181</v>
      </c>
      <c r="N25" s="578" t="s">
        <v>52</v>
      </c>
      <c r="O25" s="573"/>
    </row>
    <row r="26" spans="1:15">
      <c r="A26" s="573"/>
      <c r="B26" s="744" t="s">
        <v>53</v>
      </c>
      <c r="C26" s="745"/>
      <c r="D26" s="579"/>
      <c r="E26" s="504">
        <v>1641</v>
      </c>
      <c r="F26" s="447">
        <v>126</v>
      </c>
      <c r="G26" s="447">
        <v>49</v>
      </c>
      <c r="H26" s="447">
        <v>250</v>
      </c>
      <c r="I26" s="504">
        <v>85</v>
      </c>
      <c r="J26" s="504">
        <v>255</v>
      </c>
      <c r="K26" s="504">
        <v>226</v>
      </c>
      <c r="L26" s="504">
        <v>216</v>
      </c>
      <c r="M26" s="504">
        <v>0</v>
      </c>
      <c r="N26" s="527">
        <f>SUM(F26:M26)</f>
        <v>1207</v>
      </c>
      <c r="O26" s="573"/>
    </row>
    <row r="27" spans="1:15" ht="13.5">
      <c r="A27" s="573"/>
      <c r="B27" s="580"/>
      <c r="C27" s="581" t="s">
        <v>135</v>
      </c>
      <c r="D27" s="582">
        <v>1</v>
      </c>
      <c r="E27" s="528">
        <v>0</v>
      </c>
      <c r="F27" s="529">
        <v>0</v>
      </c>
      <c r="G27" s="529">
        <v>-2</v>
      </c>
      <c r="H27" s="529">
        <v>0</v>
      </c>
      <c r="I27" s="530">
        <v>0</v>
      </c>
      <c r="J27" s="531">
        <v>-18</v>
      </c>
      <c r="K27" s="531">
        <v>-5</v>
      </c>
      <c r="L27" s="531">
        <v>-32</v>
      </c>
      <c r="M27" s="531">
        <v>0</v>
      </c>
      <c r="N27" s="532">
        <f t="shared" ref="N27:N28" si="2">SUM(F27:M27)</f>
        <v>-57</v>
      </c>
      <c r="O27" s="573"/>
    </row>
    <row r="28" spans="1:15" ht="13.5">
      <c r="A28" s="573"/>
      <c r="B28" s="580"/>
      <c r="C28" s="581" t="s">
        <v>84</v>
      </c>
      <c r="D28" s="582">
        <v>2</v>
      </c>
      <c r="E28" s="528">
        <v>0</v>
      </c>
      <c r="F28" s="529">
        <v>0</v>
      </c>
      <c r="G28" s="529">
        <v>0</v>
      </c>
      <c r="H28" s="529">
        <v>0</v>
      </c>
      <c r="I28" s="529">
        <v>-75</v>
      </c>
      <c r="J28" s="529">
        <v>0</v>
      </c>
      <c r="K28" s="531">
        <v>0</v>
      </c>
      <c r="L28" s="531">
        <v>-2</v>
      </c>
      <c r="M28" s="531">
        <v>0</v>
      </c>
      <c r="N28" s="532">
        <f t="shared" si="2"/>
        <v>-77</v>
      </c>
      <c r="O28" s="573"/>
    </row>
    <row r="29" spans="1:15" ht="12.75" thickBot="1">
      <c r="A29" s="573"/>
      <c r="B29" s="746" t="s">
        <v>204</v>
      </c>
      <c r="C29" s="747"/>
      <c r="D29" s="583"/>
      <c r="E29" s="533">
        <f t="shared" ref="E29:M29" si="3">SUM(E26:E28)</f>
        <v>1641</v>
      </c>
      <c r="F29" s="533">
        <f t="shared" si="3"/>
        <v>126</v>
      </c>
      <c r="G29" s="533">
        <f t="shared" si="3"/>
        <v>47</v>
      </c>
      <c r="H29" s="533">
        <f t="shared" si="3"/>
        <v>250</v>
      </c>
      <c r="I29" s="533">
        <f t="shared" si="3"/>
        <v>10</v>
      </c>
      <c r="J29" s="533">
        <f t="shared" si="3"/>
        <v>237</v>
      </c>
      <c r="K29" s="533">
        <f t="shared" si="3"/>
        <v>221</v>
      </c>
      <c r="L29" s="533">
        <f t="shared" si="3"/>
        <v>182</v>
      </c>
      <c r="M29" s="533">
        <f t="shared" si="3"/>
        <v>0</v>
      </c>
      <c r="N29" s="534">
        <f>SUM(N26:N28)</f>
        <v>1073</v>
      </c>
      <c r="O29" s="573"/>
    </row>
    <row r="30" spans="1:15" ht="12.75" thickTop="1">
      <c r="A30" s="573"/>
      <c r="B30" s="584"/>
      <c r="C30" s="585"/>
      <c r="D30" s="586"/>
      <c r="E30" s="504"/>
      <c r="F30" s="504"/>
      <c r="G30" s="504"/>
      <c r="H30" s="504"/>
      <c r="I30" s="504"/>
      <c r="J30" s="504"/>
      <c r="K30" s="504"/>
      <c r="L30" s="504"/>
      <c r="M30" s="504"/>
      <c r="N30" s="527"/>
      <c r="O30" s="573"/>
    </row>
    <row r="31" spans="1:15" ht="13.5">
      <c r="A31" s="573"/>
      <c r="B31" s="584"/>
      <c r="C31" s="587" t="s">
        <v>100</v>
      </c>
      <c r="D31" s="582">
        <v>3</v>
      </c>
      <c r="E31" s="504">
        <v>-256</v>
      </c>
      <c r="F31" s="504">
        <v>-44</v>
      </c>
      <c r="G31" s="504">
        <v>-46</v>
      </c>
      <c r="H31" s="504">
        <v>-1</v>
      </c>
      <c r="I31" s="504">
        <v>17</v>
      </c>
      <c r="J31" s="504">
        <v>0</v>
      </c>
      <c r="K31" s="504">
        <v>0</v>
      </c>
      <c r="L31" s="504">
        <v>0</v>
      </c>
      <c r="M31" s="504">
        <v>0</v>
      </c>
      <c r="N31" s="527">
        <f>SUM(F31:M31)</f>
        <v>-74</v>
      </c>
      <c r="O31" s="573"/>
    </row>
    <row r="32" spans="1:15" ht="6" customHeight="1" thickBot="1">
      <c r="A32" s="573"/>
      <c r="B32" s="588"/>
      <c r="C32" s="535"/>
      <c r="D32" s="589"/>
      <c r="E32" s="535"/>
      <c r="F32" s="535"/>
      <c r="G32" s="535"/>
      <c r="H32" s="535"/>
      <c r="I32" s="535"/>
      <c r="J32" s="535"/>
      <c r="K32" s="535"/>
      <c r="L32" s="535"/>
      <c r="M32" s="535"/>
      <c r="N32" s="536"/>
      <c r="O32" s="573"/>
    </row>
    <row r="33" spans="1:15" ht="12.75" customHeight="1" thickBot="1">
      <c r="A33" s="573"/>
      <c r="B33" s="537"/>
      <c r="C33" s="537"/>
      <c r="D33" s="586"/>
      <c r="E33" s="537"/>
      <c r="F33" s="538"/>
      <c r="G33" s="538"/>
      <c r="H33" s="538"/>
      <c r="I33" s="537"/>
      <c r="J33" s="537"/>
      <c r="K33" s="537"/>
      <c r="L33" s="537"/>
      <c r="M33" s="537"/>
      <c r="N33" s="537"/>
      <c r="O33" s="573"/>
    </row>
    <row r="34" spans="1:15" ht="24">
      <c r="A34" s="573"/>
      <c r="B34" s="574" t="str">
        <f>B25</f>
        <v>Three Months Ended June 30, 2018</v>
      </c>
      <c r="C34" s="575"/>
      <c r="D34" s="590"/>
      <c r="E34" s="539" t="s">
        <v>54</v>
      </c>
      <c r="F34" s="540" t="s">
        <v>156</v>
      </c>
      <c r="G34" s="540" t="s">
        <v>55</v>
      </c>
      <c r="H34" s="541" t="s">
        <v>56</v>
      </c>
      <c r="I34" s="542"/>
      <c r="J34" s="543"/>
      <c r="K34" s="544"/>
      <c r="L34" s="537"/>
      <c r="M34" s="537"/>
      <c r="N34" s="537"/>
      <c r="O34" s="573"/>
    </row>
    <row r="35" spans="1:15">
      <c r="A35" s="573"/>
      <c r="B35" s="744" t="s">
        <v>53</v>
      </c>
      <c r="C35" s="745"/>
      <c r="D35" s="579"/>
      <c r="E35" s="504">
        <f>E26-N26</f>
        <v>434</v>
      </c>
      <c r="F35" s="447">
        <v>402</v>
      </c>
      <c r="G35" s="545">
        <v>0.53</v>
      </c>
      <c r="H35" s="546">
        <v>0.52</v>
      </c>
      <c r="I35" s="547"/>
      <c r="J35" s="548"/>
      <c r="K35" s="544"/>
      <c r="L35" s="537"/>
      <c r="M35" s="537"/>
      <c r="N35" s="537"/>
      <c r="O35" s="537"/>
    </row>
    <row r="36" spans="1:15" ht="13.5">
      <c r="A36" s="573"/>
      <c r="B36" s="580"/>
      <c r="C36" s="581" t="s">
        <v>135</v>
      </c>
      <c r="D36" s="582">
        <v>1</v>
      </c>
      <c r="E36" s="549">
        <f>E27-N27</f>
        <v>57</v>
      </c>
      <c r="F36" s="550">
        <v>57</v>
      </c>
      <c r="G36" s="551">
        <v>7.0000000000000007E-2</v>
      </c>
      <c r="H36" s="552">
        <v>7.0000000000000007E-2</v>
      </c>
      <c r="I36" s="553"/>
      <c r="J36" s="553"/>
      <c r="K36" s="553"/>
      <c r="L36" s="553"/>
      <c r="M36" s="553"/>
      <c r="N36" s="553"/>
      <c r="O36" s="553"/>
    </row>
    <row r="37" spans="1:15" ht="13.5">
      <c r="A37" s="573"/>
      <c r="B37" s="580"/>
      <c r="C37" s="581" t="s">
        <v>84</v>
      </c>
      <c r="D37" s="582">
        <v>2</v>
      </c>
      <c r="E37" s="549">
        <f>E28-N28</f>
        <v>77</v>
      </c>
      <c r="F37" s="550">
        <v>77</v>
      </c>
      <c r="G37" s="551">
        <v>0.1</v>
      </c>
      <c r="H37" s="552">
        <v>0.1</v>
      </c>
      <c r="I37" s="553"/>
      <c r="J37" s="553"/>
      <c r="K37" s="553"/>
      <c r="L37" s="553"/>
      <c r="M37" s="553"/>
      <c r="N37" s="553"/>
      <c r="O37" s="553"/>
    </row>
    <row r="38" spans="1:15" ht="13.5">
      <c r="A38" s="573"/>
      <c r="B38" s="580"/>
      <c r="C38" s="581" t="s">
        <v>114</v>
      </c>
      <c r="D38" s="582">
        <v>5</v>
      </c>
      <c r="E38" s="549">
        <v>0</v>
      </c>
      <c r="F38" s="550">
        <v>-37</v>
      </c>
      <c r="G38" s="551">
        <v>-0.05</v>
      </c>
      <c r="H38" s="552">
        <v>-0.05</v>
      </c>
      <c r="I38" s="553"/>
      <c r="J38" s="553"/>
      <c r="K38" s="553"/>
      <c r="L38" s="553"/>
      <c r="M38" s="553"/>
      <c r="N38" s="553"/>
      <c r="O38" s="553"/>
    </row>
    <row r="39" spans="1:15" ht="13.5">
      <c r="A39" s="573"/>
      <c r="B39" s="580"/>
      <c r="C39" s="581" t="s">
        <v>150</v>
      </c>
      <c r="D39" s="582">
        <v>6</v>
      </c>
      <c r="E39" s="549">
        <v>0</v>
      </c>
      <c r="F39" s="550">
        <v>-25</v>
      </c>
      <c r="G39" s="551">
        <v>-0.03</v>
      </c>
      <c r="H39" s="552">
        <v>-0.03</v>
      </c>
      <c r="I39" s="553"/>
      <c r="J39" s="553"/>
      <c r="K39" s="553"/>
      <c r="L39" s="553"/>
      <c r="M39" s="553"/>
      <c r="N39" s="553"/>
      <c r="O39" s="553"/>
    </row>
    <row r="40" spans="1:15" ht="14.25" thickBot="1">
      <c r="A40" s="573"/>
      <c r="B40" s="746" t="s">
        <v>204</v>
      </c>
      <c r="C40" s="747"/>
      <c r="D40" s="591"/>
      <c r="E40" s="533">
        <f>SUM(E35:E39)</f>
        <v>568</v>
      </c>
      <c r="F40" s="533">
        <f>SUM(F35:F39)</f>
        <v>474</v>
      </c>
      <c r="G40" s="554">
        <v>0.62</v>
      </c>
      <c r="H40" s="555">
        <v>0.62</v>
      </c>
      <c r="I40" s="547"/>
      <c r="J40" s="537"/>
      <c r="K40" s="537"/>
      <c r="L40" s="537"/>
      <c r="M40" s="537"/>
      <c r="N40" s="537"/>
      <c r="O40" s="537"/>
    </row>
    <row r="41" spans="1:15" ht="14.25" thickTop="1">
      <c r="A41" s="573"/>
      <c r="B41" s="584"/>
      <c r="C41" s="585"/>
      <c r="D41" s="591"/>
      <c r="E41" s="504"/>
      <c r="F41" s="447"/>
      <c r="G41" s="556"/>
      <c r="H41" s="546"/>
      <c r="I41" s="547"/>
      <c r="J41" s="537"/>
      <c r="K41" s="537"/>
      <c r="L41" s="537"/>
      <c r="M41" s="537"/>
      <c r="N41" s="537"/>
      <c r="O41" s="537"/>
    </row>
    <row r="42" spans="1:15" ht="13.5">
      <c r="A42" s="573"/>
      <c r="B42" s="584"/>
      <c r="C42" s="587" t="s">
        <v>100</v>
      </c>
      <c r="D42" s="582">
        <v>3</v>
      </c>
      <c r="E42" s="504">
        <f>E31-N31</f>
        <v>-182</v>
      </c>
      <c r="F42" s="504">
        <v>-159</v>
      </c>
      <c r="G42" s="557">
        <v>-0.21</v>
      </c>
      <c r="H42" s="558">
        <v>-0.21</v>
      </c>
      <c r="I42" s="547"/>
      <c r="J42" s="537"/>
      <c r="K42" s="537"/>
      <c r="L42" s="537"/>
      <c r="M42" s="537"/>
      <c r="N42" s="537"/>
      <c r="O42" s="537"/>
    </row>
    <row r="43" spans="1:15" ht="6" customHeight="1" thickBot="1">
      <c r="A43" s="573"/>
      <c r="B43" s="592"/>
      <c r="C43" s="535"/>
      <c r="D43" s="589"/>
      <c r="E43" s="535"/>
      <c r="F43" s="535"/>
      <c r="G43" s="593"/>
      <c r="H43" s="594"/>
      <c r="I43" s="537"/>
      <c r="J43" s="537"/>
      <c r="K43" s="537"/>
      <c r="L43" s="537"/>
      <c r="M43" s="537"/>
      <c r="N43" s="537"/>
      <c r="O43" s="537"/>
    </row>
    <row r="44" spans="1:15" ht="6" customHeight="1" thickBot="1">
      <c r="A44" s="573"/>
      <c r="B44" s="537"/>
      <c r="C44" s="537"/>
      <c r="D44" s="586"/>
      <c r="E44" s="537"/>
      <c r="F44" s="537"/>
      <c r="G44" s="595"/>
      <c r="H44" s="595"/>
      <c r="I44" s="537"/>
      <c r="J44" s="537"/>
      <c r="K44" s="537"/>
      <c r="L44" s="537"/>
      <c r="M44" s="537"/>
      <c r="N44" s="537"/>
      <c r="O44" s="537"/>
    </row>
    <row r="45" spans="1:15" ht="48">
      <c r="A45" s="573"/>
      <c r="B45" s="574" t="s">
        <v>166</v>
      </c>
      <c r="C45" s="575"/>
      <c r="D45" s="576"/>
      <c r="E45" s="577" t="s">
        <v>48</v>
      </c>
      <c r="F45" s="540" t="s">
        <v>101</v>
      </c>
      <c r="G45" s="540" t="s">
        <v>113</v>
      </c>
      <c r="H45" s="156" t="s">
        <v>255</v>
      </c>
      <c r="I45" s="156" t="s">
        <v>256</v>
      </c>
      <c r="J45" s="577" t="s">
        <v>49</v>
      </c>
      <c r="K45" s="577" t="s">
        <v>50</v>
      </c>
      <c r="L45" s="577" t="s">
        <v>51</v>
      </c>
      <c r="M45" s="577" t="s">
        <v>181</v>
      </c>
      <c r="N45" s="578" t="s">
        <v>52</v>
      </c>
      <c r="O45" s="573"/>
    </row>
    <row r="46" spans="1:15">
      <c r="A46" s="573"/>
      <c r="B46" s="744" t="s">
        <v>53</v>
      </c>
      <c r="C46" s="745"/>
      <c r="D46" s="579"/>
      <c r="E46" s="504">
        <v>1512</v>
      </c>
      <c r="F46" s="447">
        <v>127</v>
      </c>
      <c r="G46" s="447">
        <v>20</v>
      </c>
      <c r="H46" s="447">
        <v>257</v>
      </c>
      <c r="I46" s="504">
        <v>109</v>
      </c>
      <c r="J46" s="504">
        <v>263</v>
      </c>
      <c r="K46" s="504">
        <v>263</v>
      </c>
      <c r="L46" s="504">
        <v>208</v>
      </c>
      <c r="M46" s="504">
        <v>0</v>
      </c>
      <c r="N46" s="527">
        <f>SUM(F46:M46)</f>
        <v>1247</v>
      </c>
      <c r="O46" s="573"/>
    </row>
    <row r="47" spans="1:15" ht="13.5">
      <c r="A47" s="573"/>
      <c r="B47" s="580"/>
      <c r="C47" s="581" t="s">
        <v>135</v>
      </c>
      <c r="D47" s="582">
        <v>1</v>
      </c>
      <c r="E47" s="528">
        <v>0</v>
      </c>
      <c r="F47" s="529">
        <v>0</v>
      </c>
      <c r="G47" s="529">
        <v>-1</v>
      </c>
      <c r="H47" s="529">
        <v>0</v>
      </c>
      <c r="I47" s="530">
        <v>-3</v>
      </c>
      <c r="J47" s="531">
        <v>-17</v>
      </c>
      <c r="K47" s="531">
        <v>-3</v>
      </c>
      <c r="L47" s="531">
        <v>-31</v>
      </c>
      <c r="M47" s="531">
        <v>0</v>
      </c>
      <c r="N47" s="532">
        <f>SUM(F47:M47)</f>
        <v>-55</v>
      </c>
      <c r="O47" s="573"/>
    </row>
    <row r="48" spans="1:15" ht="13.5">
      <c r="A48" s="573"/>
      <c r="B48" s="580"/>
      <c r="C48" s="581" t="s">
        <v>84</v>
      </c>
      <c r="D48" s="582">
        <v>2</v>
      </c>
      <c r="E48" s="528">
        <v>0</v>
      </c>
      <c r="F48" s="529">
        <v>0</v>
      </c>
      <c r="G48" s="529">
        <v>0</v>
      </c>
      <c r="H48" s="529">
        <v>0</v>
      </c>
      <c r="I48" s="529">
        <v>-81</v>
      </c>
      <c r="J48" s="529">
        <v>0</v>
      </c>
      <c r="K48" s="531">
        <v>0</v>
      </c>
      <c r="L48" s="531">
        <v>-2</v>
      </c>
      <c r="M48" s="531">
        <v>0</v>
      </c>
      <c r="N48" s="532">
        <f>SUM(F48:M48)</f>
        <v>-83</v>
      </c>
      <c r="O48" s="573"/>
    </row>
    <row r="49" spans="1:15" ht="12.75" thickBot="1">
      <c r="A49" s="573"/>
      <c r="B49" s="746" t="s">
        <v>204</v>
      </c>
      <c r="C49" s="747"/>
      <c r="D49" s="583"/>
      <c r="E49" s="533">
        <f t="shared" ref="E49:M49" si="4">SUM(E46:E48)</f>
        <v>1512</v>
      </c>
      <c r="F49" s="533">
        <f t="shared" si="4"/>
        <v>127</v>
      </c>
      <c r="G49" s="533">
        <f t="shared" si="4"/>
        <v>19</v>
      </c>
      <c r="H49" s="533">
        <f t="shared" si="4"/>
        <v>257</v>
      </c>
      <c r="I49" s="533">
        <f t="shared" si="4"/>
        <v>25</v>
      </c>
      <c r="J49" s="533">
        <f t="shared" si="4"/>
        <v>246</v>
      </c>
      <c r="K49" s="533">
        <f t="shared" si="4"/>
        <v>260</v>
      </c>
      <c r="L49" s="533">
        <f t="shared" si="4"/>
        <v>175</v>
      </c>
      <c r="M49" s="533">
        <f t="shared" si="4"/>
        <v>0</v>
      </c>
      <c r="N49" s="534">
        <f>SUM(N46:N48)</f>
        <v>1109</v>
      </c>
      <c r="O49" s="573"/>
    </row>
    <row r="50" spans="1:15" ht="12.75" thickTop="1">
      <c r="A50" s="573"/>
      <c r="B50" s="584"/>
      <c r="C50" s="585"/>
      <c r="D50" s="586"/>
      <c r="E50" s="504"/>
      <c r="F50" s="504"/>
      <c r="G50" s="504"/>
      <c r="H50" s="504"/>
      <c r="I50" s="504"/>
      <c r="J50" s="504"/>
      <c r="K50" s="504"/>
      <c r="L50" s="504"/>
      <c r="M50" s="504"/>
      <c r="N50" s="527"/>
      <c r="O50" s="573"/>
    </row>
    <row r="51" spans="1:15" ht="13.5">
      <c r="A51" s="573"/>
      <c r="B51" s="584"/>
      <c r="C51" s="587" t="s">
        <v>100</v>
      </c>
      <c r="D51" s="582">
        <v>3</v>
      </c>
      <c r="E51" s="504">
        <v>146</v>
      </c>
      <c r="F51" s="504">
        <v>-3</v>
      </c>
      <c r="G51" s="504">
        <v>63</v>
      </c>
      <c r="H51" s="504">
        <v>5</v>
      </c>
      <c r="I51" s="504">
        <v>-8</v>
      </c>
      <c r="J51" s="504">
        <v>0</v>
      </c>
      <c r="K51" s="504">
        <v>0</v>
      </c>
      <c r="L51" s="504">
        <v>0</v>
      </c>
      <c r="M51" s="504">
        <v>0</v>
      </c>
      <c r="N51" s="527">
        <f>SUM(F51:M51)</f>
        <v>57</v>
      </c>
      <c r="O51" s="573"/>
    </row>
    <row r="52" spans="1:15" ht="6" customHeight="1" thickBot="1">
      <c r="A52" s="573"/>
      <c r="B52" s="588"/>
      <c r="C52" s="535"/>
      <c r="D52" s="589"/>
      <c r="E52" s="535"/>
      <c r="F52" s="535"/>
      <c r="G52" s="535"/>
      <c r="H52" s="535"/>
      <c r="I52" s="535"/>
      <c r="J52" s="535"/>
      <c r="K52" s="535"/>
      <c r="L52" s="535"/>
      <c r="M52" s="535"/>
      <c r="N52" s="536"/>
      <c r="O52" s="573"/>
    </row>
    <row r="53" spans="1:15" ht="12.75" customHeight="1" thickBot="1">
      <c r="A53" s="573"/>
      <c r="B53" s="537"/>
      <c r="C53" s="537"/>
      <c r="D53" s="586"/>
      <c r="E53" s="537"/>
      <c r="F53" s="538"/>
      <c r="G53" s="538"/>
      <c r="H53" s="538"/>
      <c r="I53" s="537"/>
      <c r="J53" s="537"/>
      <c r="K53" s="537"/>
      <c r="L53" s="537"/>
      <c r="M53" s="537"/>
      <c r="N53" s="537"/>
      <c r="O53" s="573"/>
    </row>
    <row r="54" spans="1:15" ht="24">
      <c r="A54" s="573"/>
      <c r="B54" s="574" t="str">
        <f>B45</f>
        <v>Three Months Ended September 30, 2018</v>
      </c>
      <c r="C54" s="575"/>
      <c r="D54" s="590"/>
      <c r="E54" s="539" t="s">
        <v>54</v>
      </c>
      <c r="F54" s="540" t="s">
        <v>156</v>
      </c>
      <c r="G54" s="540" t="s">
        <v>55</v>
      </c>
      <c r="H54" s="541" t="s">
        <v>56</v>
      </c>
      <c r="I54" s="542"/>
      <c r="J54" s="543"/>
      <c r="K54" s="544"/>
      <c r="L54" s="537"/>
      <c r="M54" s="537"/>
      <c r="N54" s="537"/>
      <c r="O54" s="573"/>
    </row>
    <row r="55" spans="1:15">
      <c r="A55" s="573"/>
      <c r="B55" s="744" t="s">
        <v>53</v>
      </c>
      <c r="C55" s="745"/>
      <c r="D55" s="579"/>
      <c r="E55" s="504">
        <f>E46-N46</f>
        <v>265</v>
      </c>
      <c r="F55" s="447">
        <v>260</v>
      </c>
      <c r="G55" s="545">
        <v>0.34</v>
      </c>
      <c r="H55" s="546">
        <v>0.34</v>
      </c>
      <c r="I55" s="547"/>
      <c r="J55" s="548"/>
      <c r="K55" s="544"/>
      <c r="L55" s="537"/>
      <c r="M55" s="537"/>
      <c r="N55" s="537"/>
      <c r="O55" s="537"/>
    </row>
    <row r="56" spans="1:15" ht="13.5">
      <c r="A56" s="573"/>
      <c r="B56" s="580"/>
      <c r="C56" s="581" t="s">
        <v>135</v>
      </c>
      <c r="D56" s="582">
        <v>1</v>
      </c>
      <c r="E56" s="549">
        <f>E47-N47</f>
        <v>55</v>
      </c>
      <c r="F56" s="550">
        <v>55</v>
      </c>
      <c r="G56" s="551">
        <v>7.0000000000000007E-2</v>
      </c>
      <c r="H56" s="552">
        <v>7.0000000000000007E-2</v>
      </c>
      <c r="I56" s="553"/>
      <c r="J56" s="553"/>
      <c r="K56" s="553"/>
      <c r="L56" s="553"/>
      <c r="M56" s="553"/>
      <c r="N56" s="553"/>
      <c r="O56" s="553"/>
    </row>
    <row r="57" spans="1:15" ht="13.5">
      <c r="A57" s="573"/>
      <c r="B57" s="580"/>
      <c r="C57" s="581" t="s">
        <v>84</v>
      </c>
      <c r="D57" s="582">
        <v>2</v>
      </c>
      <c r="E57" s="549">
        <f>E48-N48</f>
        <v>83</v>
      </c>
      <c r="F57" s="550">
        <v>83</v>
      </c>
      <c r="G57" s="551">
        <v>0.11</v>
      </c>
      <c r="H57" s="552">
        <v>0.11</v>
      </c>
      <c r="I57" s="553"/>
      <c r="J57" s="553"/>
      <c r="K57" s="553"/>
      <c r="L57" s="553"/>
      <c r="M57" s="553"/>
      <c r="N57" s="553"/>
      <c r="O57" s="553"/>
    </row>
    <row r="58" spans="1:15" ht="13.5">
      <c r="A58" s="573"/>
      <c r="B58" s="596"/>
      <c r="C58" s="581" t="s">
        <v>119</v>
      </c>
      <c r="D58" s="582">
        <v>4</v>
      </c>
      <c r="E58" s="549">
        <v>0</v>
      </c>
      <c r="F58" s="550">
        <v>40</v>
      </c>
      <c r="G58" s="551">
        <v>0.05</v>
      </c>
      <c r="H58" s="552">
        <v>0.05</v>
      </c>
      <c r="I58" s="553"/>
      <c r="J58" s="553"/>
      <c r="K58" s="553"/>
      <c r="L58" s="553"/>
      <c r="M58" s="553"/>
      <c r="N58" s="553"/>
      <c r="O58" s="553"/>
    </row>
    <row r="59" spans="1:15" ht="13.5">
      <c r="A59" s="573"/>
      <c r="B59" s="580"/>
      <c r="C59" s="581" t="s">
        <v>114</v>
      </c>
      <c r="D59" s="582">
        <v>5</v>
      </c>
      <c r="E59" s="549">
        <v>0</v>
      </c>
      <c r="F59" s="550">
        <v>-41</v>
      </c>
      <c r="G59" s="551">
        <v>-0.05</v>
      </c>
      <c r="H59" s="552">
        <v>-0.05</v>
      </c>
      <c r="I59" s="553"/>
      <c r="J59" s="553"/>
      <c r="K59" s="553"/>
      <c r="L59" s="553"/>
      <c r="M59" s="553"/>
      <c r="N59" s="553"/>
      <c r="O59" s="553"/>
    </row>
    <row r="60" spans="1:15" ht="13.5">
      <c r="A60" s="573"/>
      <c r="B60" s="580"/>
      <c r="C60" s="581" t="s">
        <v>150</v>
      </c>
      <c r="D60" s="582">
        <v>6</v>
      </c>
      <c r="E60" s="549">
        <v>0</v>
      </c>
      <c r="F60" s="550">
        <v>-72</v>
      </c>
      <c r="G60" s="551">
        <v>-0.09</v>
      </c>
      <c r="H60" s="552">
        <v>-0.09</v>
      </c>
      <c r="I60" s="553"/>
      <c r="J60" s="553"/>
      <c r="K60" s="553"/>
      <c r="L60" s="553"/>
      <c r="M60" s="553"/>
      <c r="N60" s="553"/>
      <c r="O60" s="553"/>
    </row>
    <row r="61" spans="1:15" ht="14.25" thickBot="1">
      <c r="A61" s="573"/>
      <c r="B61" s="746" t="s">
        <v>204</v>
      </c>
      <c r="C61" s="747"/>
      <c r="D61" s="591"/>
      <c r="E61" s="533">
        <f>SUM(E55:E60)</f>
        <v>403</v>
      </c>
      <c r="F61" s="533">
        <f>SUM(F55:F60)</f>
        <v>325</v>
      </c>
      <c r="G61" s="554">
        <v>0.43</v>
      </c>
      <c r="H61" s="555">
        <v>0.42</v>
      </c>
      <c r="I61" s="547"/>
      <c r="J61" s="537"/>
      <c r="K61" s="537"/>
      <c r="L61" s="537"/>
      <c r="M61" s="537"/>
      <c r="N61" s="537"/>
      <c r="O61" s="537"/>
    </row>
    <row r="62" spans="1:15" ht="14.25" thickTop="1">
      <c r="A62" s="573"/>
      <c r="B62" s="584"/>
      <c r="C62" s="585"/>
      <c r="D62" s="591"/>
      <c r="E62" s="504"/>
      <c r="F62" s="447"/>
      <c r="G62" s="556"/>
      <c r="H62" s="546"/>
      <c r="I62" s="547"/>
      <c r="J62" s="537"/>
      <c r="K62" s="537"/>
      <c r="L62" s="537"/>
      <c r="M62" s="537"/>
      <c r="N62" s="537"/>
      <c r="O62" s="537"/>
    </row>
    <row r="63" spans="1:15" ht="13.5">
      <c r="A63" s="573"/>
      <c r="B63" s="584"/>
      <c r="C63" s="587" t="s">
        <v>100</v>
      </c>
      <c r="D63" s="582">
        <v>3</v>
      </c>
      <c r="E63" s="504">
        <f>E51-N51</f>
        <v>89</v>
      </c>
      <c r="F63" s="504">
        <v>74</v>
      </c>
      <c r="G63" s="557">
        <v>0.09</v>
      </c>
      <c r="H63" s="558">
        <v>0.1</v>
      </c>
      <c r="I63" s="547"/>
      <c r="J63" s="537"/>
      <c r="K63" s="537"/>
      <c r="L63" s="537"/>
      <c r="M63" s="537"/>
      <c r="N63" s="537"/>
      <c r="O63" s="537"/>
    </row>
    <row r="64" spans="1:15" ht="6" customHeight="1" thickBot="1">
      <c r="A64" s="573"/>
      <c r="B64" s="592"/>
      <c r="C64" s="535"/>
      <c r="D64" s="589"/>
      <c r="E64" s="535"/>
      <c r="F64" s="535"/>
      <c r="G64" s="593"/>
      <c r="H64" s="594"/>
      <c r="I64" s="537"/>
      <c r="J64" s="537"/>
      <c r="K64" s="537"/>
      <c r="L64" s="537"/>
      <c r="M64" s="537"/>
      <c r="N64" s="537"/>
      <c r="O64" s="537"/>
    </row>
    <row r="65" spans="1:15" ht="6" customHeight="1" thickBot="1">
      <c r="A65" s="573"/>
      <c r="B65" s="537"/>
      <c r="C65" s="537"/>
      <c r="D65" s="586"/>
      <c r="E65" s="537"/>
      <c r="F65" s="537"/>
      <c r="G65" s="595"/>
      <c r="H65" s="595"/>
      <c r="I65" s="537"/>
      <c r="J65" s="537"/>
      <c r="K65" s="537"/>
      <c r="L65" s="537"/>
      <c r="M65" s="537"/>
      <c r="N65" s="537"/>
      <c r="O65" s="537"/>
    </row>
    <row r="66" spans="1:15" ht="48">
      <c r="A66" s="573"/>
      <c r="B66" s="574" t="s">
        <v>170</v>
      </c>
      <c r="C66" s="575"/>
      <c r="D66" s="576"/>
      <c r="E66" s="577" t="s">
        <v>48</v>
      </c>
      <c r="F66" s="540" t="s">
        <v>101</v>
      </c>
      <c r="G66" s="540" t="s">
        <v>113</v>
      </c>
      <c r="H66" s="156" t="s">
        <v>255</v>
      </c>
      <c r="I66" s="156" t="s">
        <v>256</v>
      </c>
      <c r="J66" s="577" t="s">
        <v>49</v>
      </c>
      <c r="K66" s="577" t="s">
        <v>50</v>
      </c>
      <c r="L66" s="577" t="s">
        <v>51</v>
      </c>
      <c r="M66" s="577" t="s">
        <v>181</v>
      </c>
      <c r="N66" s="578" t="s">
        <v>52</v>
      </c>
      <c r="O66" s="573"/>
    </row>
    <row r="67" spans="1:15">
      <c r="A67" s="573"/>
      <c r="B67" s="744" t="s">
        <v>53</v>
      </c>
      <c r="C67" s="745"/>
      <c r="D67" s="579"/>
      <c r="E67" s="504">
        <v>2381</v>
      </c>
      <c r="F67" s="447">
        <v>303</v>
      </c>
      <c r="G67" s="447">
        <v>157</v>
      </c>
      <c r="H67" s="447">
        <v>251</v>
      </c>
      <c r="I67" s="504">
        <v>121</v>
      </c>
      <c r="J67" s="504">
        <v>325</v>
      </c>
      <c r="K67" s="504">
        <v>321</v>
      </c>
      <c r="L67" s="504">
        <v>199</v>
      </c>
      <c r="M67" s="504">
        <v>10</v>
      </c>
      <c r="N67" s="527">
        <f>SUM(F67:M67)</f>
        <v>1687</v>
      </c>
      <c r="O67" s="573"/>
    </row>
    <row r="68" spans="1:15" ht="13.5">
      <c r="A68" s="573"/>
      <c r="B68" s="580"/>
      <c r="C68" s="581" t="s">
        <v>135</v>
      </c>
      <c r="D68" s="582">
        <v>1</v>
      </c>
      <c r="E68" s="528">
        <v>0</v>
      </c>
      <c r="F68" s="529">
        <v>0</v>
      </c>
      <c r="G68" s="529">
        <v>-7</v>
      </c>
      <c r="H68" s="529">
        <v>0</v>
      </c>
      <c r="I68" s="530">
        <v>-1</v>
      </c>
      <c r="J68" s="531">
        <v>-12</v>
      </c>
      <c r="K68" s="531">
        <v>-2</v>
      </c>
      <c r="L68" s="531">
        <v>-21</v>
      </c>
      <c r="M68" s="531">
        <v>0</v>
      </c>
      <c r="N68" s="532">
        <f>SUM(F68:M68)</f>
        <v>-43</v>
      </c>
      <c r="O68" s="573"/>
    </row>
    <row r="69" spans="1:15" ht="13.5">
      <c r="A69" s="573"/>
      <c r="B69" s="580"/>
      <c r="C69" s="581" t="s">
        <v>84</v>
      </c>
      <c r="D69" s="582">
        <v>2</v>
      </c>
      <c r="E69" s="528">
        <v>0</v>
      </c>
      <c r="F69" s="529">
        <v>0</v>
      </c>
      <c r="G69" s="529">
        <v>0</v>
      </c>
      <c r="H69" s="529">
        <v>0</v>
      </c>
      <c r="I69" s="529">
        <v>-88</v>
      </c>
      <c r="J69" s="529">
        <v>0</v>
      </c>
      <c r="K69" s="531">
        <v>0</v>
      </c>
      <c r="L69" s="531">
        <v>-3</v>
      </c>
      <c r="M69" s="531">
        <v>0</v>
      </c>
      <c r="N69" s="532">
        <f>SUM(F69:M69)</f>
        <v>-91</v>
      </c>
      <c r="O69" s="573"/>
    </row>
    <row r="70" spans="1:15" ht="13.5">
      <c r="A70" s="573"/>
      <c r="B70" s="580"/>
      <c r="C70" s="581" t="s">
        <v>124</v>
      </c>
      <c r="D70" s="582">
        <v>7</v>
      </c>
      <c r="E70" s="528">
        <v>0</v>
      </c>
      <c r="F70" s="529">
        <v>0</v>
      </c>
      <c r="G70" s="529">
        <v>0</v>
      </c>
      <c r="H70" s="529">
        <v>0</v>
      </c>
      <c r="I70" s="529">
        <v>0</v>
      </c>
      <c r="J70" s="529">
        <v>0</v>
      </c>
      <c r="K70" s="531">
        <v>0</v>
      </c>
      <c r="L70" s="531">
        <v>0</v>
      </c>
      <c r="M70" s="531">
        <v>-10</v>
      </c>
      <c r="N70" s="532">
        <f>SUM(F70:M70)</f>
        <v>-10</v>
      </c>
      <c r="O70" s="573"/>
    </row>
    <row r="71" spans="1:15" ht="12.75" thickBot="1">
      <c r="A71" s="573"/>
      <c r="B71" s="746" t="s">
        <v>204</v>
      </c>
      <c r="C71" s="747"/>
      <c r="D71" s="583"/>
      <c r="E71" s="533">
        <f>SUM(E67:E70)</f>
        <v>2381</v>
      </c>
      <c r="F71" s="533">
        <f t="shared" ref="F71:N71" si="5">SUM(F67:F70)</f>
        <v>303</v>
      </c>
      <c r="G71" s="533">
        <f t="shared" si="5"/>
        <v>150</v>
      </c>
      <c r="H71" s="533">
        <f t="shared" si="5"/>
        <v>251</v>
      </c>
      <c r="I71" s="533">
        <f t="shared" si="5"/>
        <v>32</v>
      </c>
      <c r="J71" s="533">
        <f t="shared" si="5"/>
        <v>313</v>
      </c>
      <c r="K71" s="533">
        <f t="shared" si="5"/>
        <v>319</v>
      </c>
      <c r="L71" s="533">
        <f t="shared" si="5"/>
        <v>175</v>
      </c>
      <c r="M71" s="533">
        <f t="shared" si="5"/>
        <v>0</v>
      </c>
      <c r="N71" s="534">
        <f t="shared" si="5"/>
        <v>1543</v>
      </c>
      <c r="O71" s="573"/>
    </row>
    <row r="72" spans="1:15" ht="12.75" thickTop="1">
      <c r="A72" s="573"/>
      <c r="B72" s="584"/>
      <c r="C72" s="585"/>
      <c r="D72" s="586"/>
      <c r="E72" s="504"/>
      <c r="F72" s="504"/>
      <c r="G72" s="504"/>
      <c r="H72" s="504"/>
      <c r="I72" s="504"/>
      <c r="J72" s="504"/>
      <c r="K72" s="504"/>
      <c r="L72" s="504"/>
      <c r="M72" s="504"/>
      <c r="N72" s="527"/>
      <c r="O72" s="573"/>
    </row>
    <row r="73" spans="1:15" ht="13.5">
      <c r="A73" s="573"/>
      <c r="B73" s="584"/>
      <c r="C73" s="587" t="s">
        <v>100</v>
      </c>
      <c r="D73" s="582">
        <v>3</v>
      </c>
      <c r="E73" s="504">
        <v>454</v>
      </c>
      <c r="F73" s="504">
        <v>74</v>
      </c>
      <c r="G73" s="504">
        <v>26</v>
      </c>
      <c r="H73" s="504">
        <v>-1</v>
      </c>
      <c r="I73" s="504">
        <v>-13</v>
      </c>
      <c r="J73" s="504">
        <v>0</v>
      </c>
      <c r="K73" s="504">
        <v>0</v>
      </c>
      <c r="L73" s="504">
        <v>0</v>
      </c>
      <c r="M73" s="504">
        <v>0</v>
      </c>
      <c r="N73" s="527">
        <f>SUM(F73:M73)</f>
        <v>86</v>
      </c>
      <c r="O73" s="573"/>
    </row>
    <row r="74" spans="1:15" ht="6" customHeight="1" thickBot="1">
      <c r="A74" s="573"/>
      <c r="B74" s="588"/>
      <c r="C74" s="535"/>
      <c r="D74" s="589"/>
      <c r="E74" s="535"/>
      <c r="F74" s="535"/>
      <c r="G74" s="535"/>
      <c r="H74" s="535"/>
      <c r="I74" s="535"/>
      <c r="J74" s="535"/>
      <c r="K74" s="535"/>
      <c r="L74" s="535"/>
      <c r="M74" s="535"/>
      <c r="N74" s="536"/>
      <c r="O74" s="573"/>
    </row>
    <row r="75" spans="1:15" ht="12.75" customHeight="1" thickBot="1">
      <c r="A75" s="573"/>
      <c r="B75" s="537"/>
      <c r="C75" s="537"/>
      <c r="D75" s="586"/>
      <c r="E75" s="537"/>
      <c r="F75" s="538"/>
      <c r="G75" s="538"/>
      <c r="H75" s="538"/>
      <c r="I75" s="537"/>
      <c r="J75" s="537"/>
      <c r="K75" s="537"/>
      <c r="L75" s="537"/>
      <c r="M75" s="537"/>
      <c r="N75" s="537"/>
      <c r="O75" s="573"/>
    </row>
    <row r="76" spans="1:15" ht="24">
      <c r="A76" s="573"/>
      <c r="B76" s="574" t="str">
        <f>B66</f>
        <v>Three Months Ended December 31, 2018</v>
      </c>
      <c r="C76" s="575"/>
      <c r="D76" s="590"/>
      <c r="E76" s="539" t="s">
        <v>54</v>
      </c>
      <c r="F76" s="540" t="s">
        <v>156</v>
      </c>
      <c r="G76" s="540" t="s">
        <v>55</v>
      </c>
      <c r="H76" s="541" t="s">
        <v>56</v>
      </c>
      <c r="I76" s="542"/>
      <c r="J76" s="543"/>
      <c r="K76" s="544"/>
      <c r="L76" s="537"/>
      <c r="M76" s="537"/>
      <c r="N76" s="537"/>
      <c r="O76" s="573"/>
    </row>
    <row r="77" spans="1:15">
      <c r="A77" s="573"/>
      <c r="B77" s="744" t="s">
        <v>53</v>
      </c>
      <c r="C77" s="745"/>
      <c r="D77" s="579"/>
      <c r="E77" s="504">
        <v>694</v>
      </c>
      <c r="F77" s="447">
        <f>650+35</f>
        <v>685</v>
      </c>
      <c r="G77" s="545">
        <v>0.9</v>
      </c>
      <c r="H77" s="546">
        <v>0.89</v>
      </c>
      <c r="I77" s="547"/>
      <c r="J77" s="548"/>
      <c r="K77" s="544"/>
      <c r="L77" s="537"/>
      <c r="M77" s="537"/>
      <c r="N77" s="537"/>
      <c r="O77" s="537"/>
    </row>
    <row r="78" spans="1:15" ht="13.5">
      <c r="A78" s="573"/>
      <c r="B78" s="580"/>
      <c r="C78" s="581" t="s">
        <v>135</v>
      </c>
      <c r="D78" s="582">
        <v>1</v>
      </c>
      <c r="E78" s="549">
        <v>43</v>
      </c>
      <c r="F78" s="550">
        <v>43</v>
      </c>
      <c r="G78" s="551">
        <v>0.06</v>
      </c>
      <c r="H78" s="552">
        <v>0.06</v>
      </c>
      <c r="I78" s="553"/>
      <c r="J78" s="553"/>
      <c r="K78" s="553"/>
      <c r="L78" s="553"/>
      <c r="M78" s="553"/>
      <c r="N78" s="553"/>
      <c r="O78" s="553"/>
    </row>
    <row r="79" spans="1:15" ht="13.5">
      <c r="A79" s="573"/>
      <c r="B79" s="580"/>
      <c r="C79" s="581" t="s">
        <v>84</v>
      </c>
      <c r="D79" s="582">
        <v>2</v>
      </c>
      <c r="E79" s="549">
        <v>91</v>
      </c>
      <c r="F79" s="550">
        <v>91</v>
      </c>
      <c r="G79" s="551">
        <v>0.12</v>
      </c>
      <c r="H79" s="552">
        <v>0.12</v>
      </c>
      <c r="I79" s="553"/>
      <c r="J79" s="553"/>
      <c r="K79" s="553"/>
      <c r="L79" s="553"/>
      <c r="M79" s="553"/>
      <c r="N79" s="553"/>
      <c r="O79" s="553"/>
    </row>
    <row r="80" spans="1:15" ht="13.5">
      <c r="A80" s="573"/>
      <c r="B80" s="596"/>
      <c r="C80" s="581" t="s">
        <v>124</v>
      </c>
      <c r="D80" s="582">
        <v>7</v>
      </c>
      <c r="E80" s="549">
        <v>10</v>
      </c>
      <c r="F80" s="550">
        <v>10</v>
      </c>
      <c r="G80" s="551">
        <v>0.01</v>
      </c>
      <c r="H80" s="552">
        <v>0.01</v>
      </c>
      <c r="I80" s="553"/>
      <c r="J80" s="553"/>
      <c r="K80" s="553"/>
      <c r="L80" s="553"/>
      <c r="M80" s="553"/>
      <c r="N80" s="553"/>
      <c r="O80" s="553"/>
    </row>
    <row r="81" spans="1:15" ht="13.5">
      <c r="A81" s="573"/>
      <c r="B81" s="580"/>
      <c r="C81" s="581" t="s">
        <v>114</v>
      </c>
      <c r="D81" s="582">
        <v>5</v>
      </c>
      <c r="E81" s="549">
        <v>0</v>
      </c>
      <c r="F81" s="550">
        <f>-19</f>
        <v>-19</v>
      </c>
      <c r="G81" s="551">
        <v>-0.03</v>
      </c>
      <c r="H81" s="552">
        <v>-0.03</v>
      </c>
      <c r="I81" s="553"/>
      <c r="J81" s="553"/>
      <c r="K81" s="553"/>
      <c r="L81" s="553"/>
      <c r="M81" s="553"/>
      <c r="N81" s="553"/>
      <c r="O81" s="553"/>
    </row>
    <row r="82" spans="1:15" ht="13.5">
      <c r="A82" s="573"/>
      <c r="B82" s="580"/>
      <c r="C82" s="581" t="s">
        <v>150</v>
      </c>
      <c r="D82" s="582">
        <v>6</v>
      </c>
      <c r="E82" s="549">
        <v>0</v>
      </c>
      <c r="F82" s="550">
        <f>-79-35</f>
        <v>-114</v>
      </c>
      <c r="G82" s="551">
        <v>-0.15</v>
      </c>
      <c r="H82" s="552">
        <v>-0.15</v>
      </c>
      <c r="I82" s="553"/>
      <c r="J82" s="553"/>
      <c r="K82" s="553"/>
      <c r="L82" s="553"/>
      <c r="M82" s="553"/>
      <c r="N82" s="553"/>
      <c r="O82" s="553"/>
    </row>
    <row r="83" spans="1:15" ht="14.25" thickBot="1">
      <c r="A83" s="573"/>
      <c r="B83" s="746" t="s">
        <v>204</v>
      </c>
      <c r="C83" s="747"/>
      <c r="D83" s="591"/>
      <c r="E83" s="533">
        <f>SUM(E77:E82)</f>
        <v>838</v>
      </c>
      <c r="F83" s="533">
        <f>SUM(F77:F82)</f>
        <v>696</v>
      </c>
      <c r="G83" s="554">
        <v>0.91</v>
      </c>
      <c r="H83" s="555">
        <v>0.9</v>
      </c>
      <c r="I83" s="547"/>
      <c r="J83" s="537"/>
      <c r="K83" s="537"/>
      <c r="L83" s="537"/>
      <c r="M83" s="537"/>
      <c r="N83" s="537"/>
      <c r="O83" s="537"/>
    </row>
    <row r="84" spans="1:15" ht="14.25" thickTop="1">
      <c r="A84" s="573"/>
      <c r="B84" s="584"/>
      <c r="C84" s="585"/>
      <c r="D84" s="591"/>
      <c r="E84" s="504"/>
      <c r="F84" s="447"/>
      <c r="G84" s="556"/>
      <c r="H84" s="546"/>
      <c r="I84" s="547"/>
      <c r="J84" s="537"/>
      <c r="K84" s="537"/>
      <c r="L84" s="537"/>
      <c r="M84" s="537"/>
      <c r="N84" s="537"/>
      <c r="O84" s="537"/>
    </row>
    <row r="85" spans="1:15" ht="13.5">
      <c r="A85" s="573"/>
      <c r="B85" s="584"/>
      <c r="C85" s="587" t="s">
        <v>100</v>
      </c>
      <c r="D85" s="582">
        <v>3</v>
      </c>
      <c r="E85" s="504">
        <f>E73-N73</f>
        <v>368</v>
      </c>
      <c r="F85" s="504">
        <v>298</v>
      </c>
      <c r="G85" s="557">
        <v>0.39</v>
      </c>
      <c r="H85" s="558">
        <v>0.39</v>
      </c>
      <c r="I85" s="547"/>
      <c r="J85" s="537"/>
      <c r="K85" s="537"/>
      <c r="L85" s="537"/>
      <c r="M85" s="537"/>
      <c r="N85" s="537"/>
      <c r="O85" s="537"/>
    </row>
    <row r="86" spans="1:15" ht="6" customHeight="1" thickBot="1">
      <c r="A86" s="573"/>
      <c r="B86" s="592"/>
      <c r="C86" s="535"/>
      <c r="D86" s="589"/>
      <c r="E86" s="535"/>
      <c r="F86" s="535"/>
      <c r="G86" s="593"/>
      <c r="H86" s="594"/>
      <c r="I86" s="537"/>
      <c r="J86" s="537"/>
      <c r="K86" s="537"/>
      <c r="L86" s="537"/>
      <c r="M86" s="537"/>
      <c r="N86" s="537"/>
      <c r="O86" s="537"/>
    </row>
    <row r="87" spans="1:15" ht="6" customHeight="1">
      <c r="A87" s="573"/>
      <c r="B87" s="537"/>
      <c r="C87" s="537"/>
      <c r="D87" s="586"/>
      <c r="E87" s="537"/>
      <c r="F87" s="537"/>
      <c r="G87" s="595"/>
      <c r="H87" s="595"/>
      <c r="I87" s="537"/>
      <c r="J87" s="537"/>
      <c r="K87" s="537"/>
      <c r="L87" s="537"/>
      <c r="M87" s="537"/>
      <c r="N87" s="537"/>
      <c r="O87" s="537"/>
    </row>
    <row r="88" spans="1:15" ht="13.5">
      <c r="A88" s="573"/>
      <c r="B88" s="597">
        <v>1</v>
      </c>
      <c r="C88" s="598" t="s">
        <v>136</v>
      </c>
      <c r="D88" s="599"/>
      <c r="E88" s="599"/>
      <c r="F88" s="599"/>
      <c r="G88" s="599"/>
      <c r="H88" s="599"/>
      <c r="I88" s="599"/>
      <c r="J88" s="599"/>
      <c r="K88" s="599"/>
      <c r="L88" s="599"/>
      <c r="M88" s="599"/>
      <c r="N88" s="599"/>
      <c r="O88" s="599"/>
    </row>
    <row r="89" spans="1:15" ht="13.5">
      <c r="A89" s="573"/>
      <c r="B89" s="597">
        <v>2</v>
      </c>
      <c r="C89" s="600" t="s">
        <v>83</v>
      </c>
      <c r="D89" s="601"/>
      <c r="E89" s="601"/>
      <c r="F89" s="601"/>
      <c r="G89" s="601"/>
      <c r="H89" s="601"/>
      <c r="I89" s="601"/>
      <c r="J89" s="601"/>
      <c r="K89" s="601"/>
      <c r="L89" s="601"/>
      <c r="M89" s="601"/>
      <c r="N89" s="601"/>
      <c r="O89" s="601"/>
    </row>
    <row r="90" spans="1:15" ht="13.5">
      <c r="A90" s="573"/>
      <c r="B90" s="597">
        <v>3</v>
      </c>
      <c r="C90" s="600" t="s">
        <v>176</v>
      </c>
      <c r="D90" s="601"/>
      <c r="E90" s="601"/>
      <c r="F90" s="601"/>
      <c r="G90" s="601"/>
      <c r="H90" s="601"/>
      <c r="I90" s="601"/>
      <c r="J90" s="601"/>
      <c r="K90" s="601"/>
      <c r="L90" s="601"/>
      <c r="M90" s="601"/>
      <c r="N90" s="601"/>
      <c r="O90" s="601"/>
    </row>
    <row r="91" spans="1:15" ht="13.5">
      <c r="A91" s="573"/>
      <c r="B91" s="597">
        <v>4</v>
      </c>
      <c r="C91" s="600" t="s">
        <v>167</v>
      </c>
      <c r="D91" s="601"/>
      <c r="E91" s="601"/>
      <c r="F91" s="601"/>
      <c r="G91" s="601"/>
      <c r="H91" s="601"/>
      <c r="I91" s="601"/>
      <c r="J91" s="601"/>
      <c r="K91" s="601"/>
      <c r="L91" s="601"/>
      <c r="M91" s="601"/>
      <c r="N91" s="601"/>
      <c r="O91" s="601"/>
    </row>
    <row r="92" spans="1:15" ht="13.5">
      <c r="A92" s="573"/>
      <c r="B92" s="602">
        <v>5</v>
      </c>
      <c r="C92" s="748" t="s">
        <v>206</v>
      </c>
      <c r="D92" s="748"/>
      <c r="E92" s="748"/>
      <c r="F92" s="748"/>
      <c r="G92" s="748"/>
      <c r="H92" s="748"/>
      <c r="I92" s="748"/>
      <c r="J92" s="748"/>
      <c r="K92" s="748"/>
      <c r="L92" s="748"/>
      <c r="M92" s="748"/>
      <c r="N92" s="748"/>
      <c r="O92" s="748"/>
    </row>
    <row r="93" spans="1:15" ht="24" customHeight="1">
      <c r="A93" s="573"/>
      <c r="B93" s="602">
        <v>6</v>
      </c>
      <c r="C93" s="748" t="s">
        <v>168</v>
      </c>
      <c r="D93" s="748"/>
      <c r="E93" s="748"/>
      <c r="F93" s="748"/>
      <c r="G93" s="748"/>
      <c r="H93" s="748"/>
      <c r="I93" s="748"/>
      <c r="J93" s="748"/>
      <c r="K93" s="748"/>
      <c r="L93" s="748"/>
      <c r="M93" s="748"/>
      <c r="N93" s="748"/>
      <c r="O93" s="748"/>
    </row>
    <row r="94" spans="1:15" ht="13.5">
      <c r="A94" s="573"/>
      <c r="B94" s="602">
        <v>7</v>
      </c>
      <c r="C94" s="603" t="s">
        <v>141</v>
      </c>
      <c r="D94" s="603"/>
      <c r="E94" s="603"/>
      <c r="F94" s="603"/>
      <c r="G94" s="603"/>
      <c r="H94" s="603"/>
      <c r="I94" s="603"/>
      <c r="J94" s="603"/>
      <c r="K94" s="603"/>
      <c r="L94" s="603"/>
      <c r="M94" s="613"/>
      <c r="N94" s="603"/>
      <c r="O94" s="603"/>
    </row>
    <row r="95" spans="1:15">
      <c r="A95" s="573"/>
      <c r="B95" s="604"/>
      <c r="C95" s="605"/>
      <c r="D95" s="606"/>
      <c r="E95" s="606"/>
      <c r="F95" s="606"/>
      <c r="G95" s="606"/>
      <c r="H95" s="606"/>
      <c r="I95" s="606"/>
      <c r="J95" s="606"/>
      <c r="K95" s="606"/>
      <c r="L95" s="606"/>
      <c r="M95" s="606"/>
      <c r="N95" s="606"/>
      <c r="O95" s="606"/>
    </row>
    <row r="96" spans="1:15" ht="12" customHeight="1">
      <c r="A96" s="573"/>
      <c r="B96" s="604"/>
      <c r="C96" s="743" t="s">
        <v>205</v>
      </c>
      <c r="D96" s="743"/>
      <c r="E96" s="743"/>
      <c r="F96" s="743"/>
      <c r="G96" s="743"/>
      <c r="H96" s="743"/>
      <c r="I96" s="743"/>
      <c r="J96" s="743"/>
      <c r="K96" s="743"/>
      <c r="L96" s="743"/>
      <c r="M96" s="743"/>
      <c r="N96" s="743"/>
      <c r="O96" s="743"/>
    </row>
  </sheetData>
  <sheetProtection sheet="1" formatCells="0" formatColumns="0" formatRows="0" sort="0" autoFilter="0" pivotTables="0"/>
  <mergeCells count="22">
    <mergeCell ref="B1:O1"/>
    <mergeCell ref="B2:O2"/>
    <mergeCell ref="B3:O3"/>
    <mergeCell ref="B20:C20"/>
    <mergeCell ref="C92:O92"/>
    <mergeCell ref="B26:C26"/>
    <mergeCell ref="B29:C29"/>
    <mergeCell ref="B35:C35"/>
    <mergeCell ref="B40:C40"/>
    <mergeCell ref="B46:C46"/>
    <mergeCell ref="B49:C49"/>
    <mergeCell ref="B55:C55"/>
    <mergeCell ref="B61:C61"/>
    <mergeCell ref="B67:C67"/>
    <mergeCell ref="B71:C71"/>
    <mergeCell ref="B77:C77"/>
    <mergeCell ref="C96:O96"/>
    <mergeCell ref="B7:C7"/>
    <mergeCell ref="B10:C10"/>
    <mergeCell ref="B16:C16"/>
    <mergeCell ref="C93:O93"/>
    <mergeCell ref="B83:C83"/>
  </mergeCells>
  <pageMargins left="0.7" right="0.7" top="0.25" bottom="0.44" header="0.3" footer="0.3"/>
  <pageSetup scale="56" fitToHeight="2" orientation="landscape" r:id="rId1"/>
  <headerFooter>
    <oddFooter>&amp;LActivision Blizzard, Inc.&amp;R&amp;P of &amp;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9232-E329-47AE-9A59-ADB84361660E}">
  <sheetPr>
    <pageSetUpPr fitToPage="1"/>
  </sheetPr>
  <dimension ref="A1:S9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3" customWidth="1"/>
    <col min="2" max="2" width="60.28515625" style="33" customWidth="1"/>
    <col min="3" max="14" width="9.7109375" style="33" customWidth="1"/>
    <col min="15" max="15" width="1.7109375" style="33" customWidth="1"/>
    <col min="16" max="16384" width="9.28515625" style="33"/>
  </cols>
  <sheetData>
    <row r="1" spans="1:19" ht="15" customHeight="1">
      <c r="A1" s="718" t="s">
        <v>58</v>
      </c>
      <c r="B1" s="718"/>
      <c r="C1" s="718"/>
      <c r="D1" s="718"/>
      <c r="E1" s="718"/>
      <c r="F1" s="718"/>
      <c r="G1" s="718"/>
      <c r="H1" s="718"/>
      <c r="I1" s="718"/>
      <c r="J1" s="718"/>
      <c r="K1" s="718"/>
      <c r="L1" s="718"/>
      <c r="M1" s="718"/>
      <c r="N1" s="718"/>
      <c r="O1" s="718"/>
    </row>
    <row r="2" spans="1:19" ht="15" customHeight="1">
      <c r="A2" s="718" t="s">
        <v>190</v>
      </c>
      <c r="B2" s="718"/>
      <c r="C2" s="718"/>
      <c r="D2" s="718"/>
      <c r="E2" s="718"/>
      <c r="F2" s="718"/>
      <c r="G2" s="718"/>
      <c r="H2" s="718"/>
      <c r="I2" s="718"/>
      <c r="J2" s="718"/>
      <c r="K2" s="718"/>
      <c r="L2" s="718"/>
      <c r="M2" s="718"/>
      <c r="N2" s="718"/>
      <c r="O2" s="718"/>
    </row>
    <row r="3" spans="1:19" ht="15" customHeight="1">
      <c r="A3" s="718" t="s">
        <v>40</v>
      </c>
      <c r="B3" s="718"/>
      <c r="C3" s="718"/>
      <c r="D3" s="718"/>
      <c r="E3" s="718"/>
      <c r="F3" s="718"/>
      <c r="G3" s="718"/>
      <c r="H3" s="718"/>
      <c r="I3" s="718"/>
      <c r="J3" s="718"/>
      <c r="K3" s="718"/>
      <c r="L3" s="718"/>
      <c r="M3" s="718"/>
      <c r="N3" s="718"/>
      <c r="O3" s="718"/>
    </row>
    <row r="6" spans="1:19" ht="15.75" customHeight="1">
      <c r="B6" s="61"/>
      <c r="C6" s="563" t="s">
        <v>3</v>
      </c>
      <c r="D6" s="563" t="s">
        <v>4</v>
      </c>
      <c r="E6" s="563" t="s">
        <v>5</v>
      </c>
      <c r="F6" s="563" t="s">
        <v>6</v>
      </c>
      <c r="G6" s="563" t="s">
        <v>3</v>
      </c>
      <c r="H6" s="563" t="s">
        <v>4</v>
      </c>
      <c r="I6" s="563" t="s">
        <v>5</v>
      </c>
      <c r="J6" s="610" t="s">
        <v>6</v>
      </c>
      <c r="K6" s="628" t="s">
        <v>3</v>
      </c>
      <c r="L6" s="639" t="s">
        <v>4</v>
      </c>
      <c r="M6" s="657" t="s">
        <v>5</v>
      </c>
      <c r="N6" s="663" t="s">
        <v>6</v>
      </c>
    </row>
    <row r="7" spans="1:19" ht="12.75" thickBot="1">
      <c r="B7" s="31"/>
      <c r="C7" s="563" t="s">
        <v>157</v>
      </c>
      <c r="D7" s="563" t="s">
        <v>157</v>
      </c>
      <c r="E7" s="563" t="s">
        <v>157</v>
      </c>
      <c r="F7" s="563" t="s">
        <v>157</v>
      </c>
      <c r="G7" s="563" t="s">
        <v>173</v>
      </c>
      <c r="H7" s="563" t="s">
        <v>173</v>
      </c>
      <c r="I7" s="563" t="s">
        <v>173</v>
      </c>
      <c r="J7" s="610" t="s">
        <v>173</v>
      </c>
      <c r="K7" s="628" t="s">
        <v>213</v>
      </c>
      <c r="L7" s="639" t="s">
        <v>213</v>
      </c>
      <c r="M7" s="657" t="s">
        <v>213</v>
      </c>
      <c r="N7" s="663" t="s">
        <v>213</v>
      </c>
    </row>
    <row r="8" spans="1:19" ht="13.5">
      <c r="B8" s="409" t="s">
        <v>188</v>
      </c>
      <c r="C8" s="63"/>
      <c r="D8" s="63"/>
      <c r="E8" s="63"/>
      <c r="F8" s="63"/>
      <c r="G8" s="63"/>
      <c r="H8" s="63"/>
      <c r="I8" s="63"/>
      <c r="J8" s="63"/>
      <c r="K8" s="63"/>
      <c r="L8" s="63"/>
      <c r="M8" s="63"/>
      <c r="N8" s="63"/>
    </row>
    <row r="9" spans="1:19">
      <c r="B9" s="410" t="s">
        <v>192</v>
      </c>
      <c r="C9" s="411">
        <v>1384</v>
      </c>
      <c r="D9" s="507">
        <v>1385</v>
      </c>
      <c r="E9" s="507">
        <v>1658</v>
      </c>
      <c r="F9" s="507">
        <v>2835</v>
      </c>
      <c r="G9" s="507">
        <v>1258</v>
      </c>
      <c r="H9" s="507">
        <v>1207</v>
      </c>
      <c r="I9" s="248">
        <v>1214</v>
      </c>
      <c r="J9" s="507">
        <v>2708</v>
      </c>
      <c r="K9" s="507">
        <v>1522</v>
      </c>
      <c r="L9" s="507">
        <v>2078</v>
      </c>
      <c r="M9" s="507">
        <v>1767</v>
      </c>
      <c r="N9" s="248">
        <v>3051</v>
      </c>
      <c r="O9" s="65"/>
    </row>
    <row r="10" spans="1:19" ht="13.5">
      <c r="B10" s="410" t="s">
        <v>193</v>
      </c>
      <c r="C10" s="154">
        <v>970</v>
      </c>
      <c r="D10" s="508">
        <v>997</v>
      </c>
      <c r="E10" s="508">
        <v>1032</v>
      </c>
      <c r="F10" s="508">
        <v>1204</v>
      </c>
      <c r="G10" s="508">
        <v>794</v>
      </c>
      <c r="H10" s="508">
        <v>778</v>
      </c>
      <c r="I10" s="249">
        <v>709</v>
      </c>
      <c r="J10" s="508">
        <v>1085</v>
      </c>
      <c r="K10" s="508">
        <v>956</v>
      </c>
      <c r="L10" s="508">
        <v>1374</v>
      </c>
      <c r="M10" s="508">
        <v>1200</v>
      </c>
      <c r="N10" s="249">
        <v>1324</v>
      </c>
    </row>
    <row r="11" spans="1:19">
      <c r="B11" s="410"/>
      <c r="C11" s="414"/>
      <c r="D11" s="511"/>
      <c r="E11" s="511"/>
      <c r="F11" s="511"/>
      <c r="G11" s="511"/>
      <c r="H11" s="511"/>
      <c r="I11" s="252"/>
      <c r="J11" s="511"/>
      <c r="K11" s="511"/>
      <c r="L11" s="511"/>
      <c r="M11" s="511"/>
      <c r="N11" s="252"/>
      <c r="O11" s="98"/>
    </row>
    <row r="12" spans="1:19" ht="13.5">
      <c r="B12" s="560" t="s">
        <v>191</v>
      </c>
      <c r="C12" s="154"/>
      <c r="D12" s="508"/>
      <c r="E12" s="508"/>
      <c r="F12" s="508"/>
      <c r="G12" s="508"/>
      <c r="H12" s="508"/>
      <c r="I12" s="249"/>
      <c r="J12" s="508"/>
      <c r="K12" s="508"/>
      <c r="L12" s="508"/>
      <c r="M12" s="508"/>
      <c r="N12" s="249"/>
      <c r="O12" s="65"/>
      <c r="Q12" s="65"/>
    </row>
    <row r="13" spans="1:19">
      <c r="B13" s="410" t="s">
        <v>143</v>
      </c>
      <c r="C13" s="154">
        <v>51</v>
      </c>
      <c r="D13" s="508">
        <v>45</v>
      </c>
      <c r="E13" s="508">
        <v>46</v>
      </c>
      <c r="F13" s="508">
        <v>53</v>
      </c>
      <c r="G13" s="508">
        <v>41</v>
      </c>
      <c r="H13" s="508">
        <v>37</v>
      </c>
      <c r="I13" s="249">
        <v>36</v>
      </c>
      <c r="J13" s="508">
        <v>128</v>
      </c>
      <c r="K13" s="508">
        <v>102</v>
      </c>
      <c r="L13" s="508">
        <v>125</v>
      </c>
      <c r="M13" s="508">
        <v>111</v>
      </c>
      <c r="N13" s="249">
        <v>128</v>
      </c>
      <c r="O13" s="65"/>
      <c r="Q13" s="65"/>
      <c r="S13" s="65"/>
    </row>
    <row r="14" spans="1:19">
      <c r="B14" s="410" t="s">
        <v>144</v>
      </c>
      <c r="C14" s="154">
        <v>38</v>
      </c>
      <c r="D14" s="508">
        <v>37</v>
      </c>
      <c r="E14" s="508">
        <v>37</v>
      </c>
      <c r="F14" s="508">
        <v>35</v>
      </c>
      <c r="G14" s="508">
        <v>32</v>
      </c>
      <c r="H14" s="508">
        <v>32</v>
      </c>
      <c r="I14" s="249">
        <v>33</v>
      </c>
      <c r="J14" s="508">
        <v>32</v>
      </c>
      <c r="K14" s="508">
        <v>32</v>
      </c>
      <c r="L14" s="508">
        <v>32</v>
      </c>
      <c r="M14" s="508">
        <v>30</v>
      </c>
      <c r="N14" s="249">
        <v>29</v>
      </c>
      <c r="O14" s="65"/>
      <c r="Q14" s="65"/>
      <c r="S14" s="65"/>
    </row>
    <row r="15" spans="1:19">
      <c r="B15" s="410" t="s">
        <v>145</v>
      </c>
      <c r="C15" s="154">
        <v>285</v>
      </c>
      <c r="D15" s="508">
        <v>270</v>
      </c>
      <c r="E15" s="508">
        <v>262</v>
      </c>
      <c r="F15" s="508">
        <v>268</v>
      </c>
      <c r="G15" s="508">
        <v>272</v>
      </c>
      <c r="H15" s="508">
        <v>258</v>
      </c>
      <c r="I15" s="249">
        <v>247</v>
      </c>
      <c r="J15" s="508">
        <v>249</v>
      </c>
      <c r="K15" s="508">
        <v>273</v>
      </c>
      <c r="L15" s="508">
        <v>271</v>
      </c>
      <c r="M15" s="508">
        <v>249</v>
      </c>
      <c r="N15" s="249">
        <v>240</v>
      </c>
      <c r="O15" s="65"/>
      <c r="Q15" s="65"/>
      <c r="S15" s="65"/>
    </row>
    <row r="16" spans="1:19" ht="12.75" thickBot="1">
      <c r="B16" s="410" t="s">
        <v>189</v>
      </c>
      <c r="C16" s="413">
        <f>SUM(C13:C15)</f>
        <v>374</v>
      </c>
      <c r="D16" s="510">
        <f t="shared" ref="D16:I16" si="0">SUM(D13:D15)</f>
        <v>352</v>
      </c>
      <c r="E16" s="510">
        <f t="shared" si="0"/>
        <v>345</v>
      </c>
      <c r="F16" s="510">
        <f t="shared" si="0"/>
        <v>356</v>
      </c>
      <c r="G16" s="510">
        <f t="shared" si="0"/>
        <v>345</v>
      </c>
      <c r="H16" s="510">
        <f t="shared" si="0"/>
        <v>327</v>
      </c>
      <c r="I16" s="510">
        <f t="shared" si="0"/>
        <v>316</v>
      </c>
      <c r="J16" s="510">
        <f t="shared" ref="J16:K16" si="1">SUM(J13:J15)</f>
        <v>409</v>
      </c>
      <c r="K16" s="510">
        <f t="shared" si="1"/>
        <v>407</v>
      </c>
      <c r="L16" s="510">
        <f t="shared" ref="L16" si="2">SUM(L13:L15)</f>
        <v>428</v>
      </c>
      <c r="M16" s="510">
        <f>SUM(M13:M15)</f>
        <v>390</v>
      </c>
      <c r="N16" s="251">
        <f>SUM(N13:N15)</f>
        <v>397</v>
      </c>
      <c r="O16" s="65"/>
      <c r="S16" s="65"/>
    </row>
    <row r="17" spans="2:18" ht="12.75" thickTop="1">
      <c r="B17" s="410"/>
      <c r="C17" s="154"/>
      <c r="D17" s="508"/>
      <c r="E17" s="508"/>
      <c r="F17" s="508"/>
      <c r="G17" s="508"/>
      <c r="H17" s="154"/>
      <c r="I17" s="154"/>
      <c r="J17" s="154"/>
      <c r="K17" s="154"/>
      <c r="L17" s="154"/>
      <c r="M17" s="154"/>
      <c r="N17" s="154"/>
      <c r="O17" s="65"/>
    </row>
    <row r="18" spans="2:18" ht="14.25">
      <c r="B18" s="32"/>
      <c r="C18" s="140"/>
      <c r="D18" s="140"/>
      <c r="E18" s="140"/>
      <c r="F18" s="140"/>
      <c r="G18" s="140"/>
      <c r="H18" s="140"/>
      <c r="I18" s="140"/>
      <c r="J18" s="140"/>
      <c r="K18" s="140"/>
      <c r="L18" s="140"/>
      <c r="M18" s="140"/>
      <c r="N18" s="140"/>
      <c r="O18" s="98"/>
    </row>
    <row r="19" spans="2:18" ht="39" customHeight="1">
      <c r="B19" s="720" t="s">
        <v>240</v>
      </c>
      <c r="C19" s="720"/>
      <c r="D19" s="720"/>
      <c r="E19" s="720"/>
      <c r="F19" s="720"/>
      <c r="G19" s="720"/>
      <c r="H19" s="720"/>
      <c r="I19" s="720"/>
      <c r="J19" s="720"/>
      <c r="K19" s="720"/>
      <c r="L19" s="720"/>
      <c r="M19" s="720"/>
      <c r="N19" s="720"/>
      <c r="O19" s="720"/>
    </row>
    <row r="20" spans="2:18" ht="21" customHeight="1">
      <c r="B20" s="720" t="s">
        <v>194</v>
      </c>
      <c r="C20" s="720"/>
      <c r="D20" s="720"/>
      <c r="E20" s="720"/>
      <c r="F20" s="720"/>
      <c r="G20" s="720"/>
      <c r="H20" s="720"/>
      <c r="I20" s="720"/>
      <c r="J20" s="720"/>
      <c r="K20" s="720"/>
      <c r="L20" s="720"/>
      <c r="M20" s="720"/>
      <c r="N20" s="720"/>
      <c r="O20" s="720"/>
    </row>
    <row r="21" spans="2:18" ht="67.5" customHeight="1">
      <c r="B21" s="720" t="s">
        <v>241</v>
      </c>
      <c r="C21" s="720"/>
      <c r="D21" s="720"/>
      <c r="E21" s="720"/>
      <c r="F21" s="720"/>
      <c r="G21" s="720"/>
      <c r="H21" s="720"/>
      <c r="I21" s="720"/>
      <c r="J21" s="720"/>
      <c r="K21" s="720"/>
      <c r="L21" s="720"/>
      <c r="M21" s="720"/>
      <c r="N21" s="720"/>
      <c r="O21" s="720"/>
    </row>
    <row r="22" spans="2:18">
      <c r="B22" s="75"/>
      <c r="C22" s="91"/>
      <c r="D22" s="91"/>
      <c r="E22" s="91"/>
      <c r="F22" s="91"/>
      <c r="G22" s="91"/>
      <c r="H22" s="91"/>
      <c r="I22" s="91"/>
      <c r="J22" s="91"/>
      <c r="K22" s="91"/>
      <c r="L22" s="91"/>
      <c r="M22" s="91"/>
      <c r="N22" s="91"/>
    </row>
    <row r="23" spans="2:18">
      <c r="B23" s="719"/>
      <c r="C23" s="719"/>
      <c r="D23" s="719"/>
      <c r="E23" s="719"/>
      <c r="F23" s="719"/>
      <c r="G23" s="719"/>
      <c r="H23" s="719"/>
      <c r="I23" s="719"/>
      <c r="J23" s="719"/>
      <c r="K23" s="719"/>
      <c r="L23" s="719"/>
      <c r="M23" s="719"/>
      <c r="N23" s="719"/>
      <c r="O23" s="719"/>
      <c r="P23" s="719"/>
      <c r="R23" s="65"/>
    </row>
    <row r="24" spans="2:18" s="257" customFormat="1">
      <c r="B24" s="358"/>
      <c r="C24" s="359"/>
      <c r="D24" s="359"/>
      <c r="E24" s="359"/>
      <c r="F24" s="359"/>
      <c r="G24" s="359"/>
      <c r="H24" s="359"/>
      <c r="I24" s="359"/>
      <c r="J24" s="359"/>
      <c r="K24" s="359"/>
      <c r="R24" s="259"/>
    </row>
    <row r="25" spans="2:18" s="257" customFormat="1">
      <c r="B25" s="358"/>
      <c r="C25" s="696"/>
      <c r="D25" s="697"/>
      <c r="E25" s="697"/>
      <c r="F25" s="697"/>
      <c r="G25" s="697"/>
      <c r="H25" s="697"/>
      <c r="I25" s="698"/>
      <c r="J25" s="359"/>
      <c r="K25" s="359"/>
      <c r="L25" s="359"/>
      <c r="M25" s="359"/>
      <c r="R25" s="259"/>
    </row>
    <row r="26" spans="2:18" s="257" customFormat="1">
      <c r="C26" s="615"/>
      <c r="D26" s="616"/>
      <c r="E26" s="616"/>
      <c r="F26" s="616"/>
      <c r="G26" s="616"/>
      <c r="H26" s="616"/>
      <c r="I26" s="617"/>
      <c r="J26" s="360"/>
      <c r="K26" s="360"/>
      <c r="L26" s="360"/>
      <c r="M26" s="360"/>
    </row>
    <row r="27" spans="2:18" s="257" customFormat="1">
      <c r="C27" s="699"/>
      <c r="D27" s="700"/>
      <c r="E27" s="700"/>
      <c r="F27" s="700"/>
      <c r="G27" s="700"/>
      <c r="H27" s="700"/>
      <c r="I27" s="701"/>
      <c r="J27" s="361"/>
      <c r="K27" s="361"/>
      <c r="L27" s="361"/>
      <c r="M27" s="361"/>
    </row>
    <row r="28" spans="2:18" s="257" customFormat="1">
      <c r="C28" s="615"/>
      <c r="D28" s="616"/>
      <c r="E28" s="616"/>
      <c r="F28" s="616"/>
      <c r="G28" s="616"/>
      <c r="H28" s="616"/>
      <c r="I28" s="617"/>
      <c r="J28" s="360"/>
      <c r="K28" s="360"/>
      <c r="L28" s="360"/>
      <c r="M28" s="360"/>
    </row>
    <row r="29" spans="2:18" s="257" customFormat="1">
      <c r="C29" s="615"/>
      <c r="D29" s="616"/>
      <c r="E29" s="616"/>
      <c r="F29" s="616"/>
      <c r="G29" s="616"/>
      <c r="H29" s="616"/>
      <c r="I29" s="617"/>
      <c r="J29" s="360"/>
      <c r="K29" s="360"/>
      <c r="L29" s="360"/>
      <c r="M29" s="360"/>
    </row>
    <row r="30" spans="2:18" s="257" customFormat="1">
      <c r="C30" s="615"/>
      <c r="D30" s="616"/>
      <c r="E30" s="616"/>
      <c r="F30" s="616"/>
      <c r="G30" s="616"/>
      <c r="H30" s="616"/>
      <c r="I30" s="617"/>
      <c r="J30" s="360"/>
      <c r="K30" s="360"/>
      <c r="L30" s="360"/>
      <c r="M30" s="360"/>
    </row>
    <row r="31" spans="2:18" s="257" customFormat="1">
      <c r="C31" s="615"/>
      <c r="D31" s="616"/>
      <c r="E31" s="616"/>
      <c r="F31" s="616"/>
      <c r="G31" s="616"/>
      <c r="H31" s="616"/>
      <c r="I31" s="617"/>
      <c r="J31" s="360"/>
      <c r="K31" s="360"/>
      <c r="L31" s="360"/>
      <c r="M31" s="360"/>
    </row>
    <row r="32" spans="2:18" s="257" customFormat="1">
      <c r="C32" s="615"/>
      <c r="D32" s="616"/>
      <c r="E32" s="616"/>
      <c r="F32" s="616"/>
      <c r="G32" s="616"/>
      <c r="H32" s="616"/>
      <c r="I32" s="616"/>
      <c r="J32" s="360"/>
      <c r="K32" s="360"/>
      <c r="L32" s="360"/>
      <c r="M32" s="360"/>
    </row>
    <row r="33" spans="3:14" s="257" customFormat="1">
      <c r="C33" s="618"/>
      <c r="D33" s="618"/>
      <c r="E33" s="618"/>
      <c r="F33" s="618"/>
      <c r="G33" s="618"/>
      <c r="H33" s="618"/>
      <c r="I33" s="618"/>
      <c r="J33" s="618"/>
      <c r="K33" s="618"/>
    </row>
    <row r="34" spans="3:14" s="257" customFormat="1">
      <c r="C34" s="618"/>
      <c r="D34" s="618"/>
      <c r="E34" s="618"/>
      <c r="F34" s="618"/>
      <c r="G34" s="618"/>
      <c r="H34" s="618"/>
      <c r="I34" s="618"/>
      <c r="J34" s="618"/>
      <c r="K34" s="618"/>
    </row>
    <row r="35" spans="3:14" s="257" customFormat="1">
      <c r="C35" s="618"/>
      <c r="D35" s="618"/>
      <c r="E35" s="618"/>
      <c r="F35" s="618"/>
      <c r="G35" s="618"/>
      <c r="H35" s="618"/>
      <c r="I35" s="618"/>
      <c r="J35" s="618"/>
      <c r="K35" s="618"/>
      <c r="L35" s="618"/>
      <c r="M35" s="618"/>
    </row>
    <row r="36" spans="3:14" s="257" customFormat="1">
      <c r="C36" s="618"/>
      <c r="D36" s="618"/>
      <c r="E36" s="618"/>
      <c r="F36" s="618"/>
      <c r="G36" s="618"/>
      <c r="H36" s="618"/>
      <c r="I36" s="618"/>
      <c r="J36" s="618"/>
      <c r="K36" s="618"/>
      <c r="L36" s="618"/>
      <c r="M36" s="618"/>
    </row>
    <row r="37" spans="3:14" s="257" customFormat="1">
      <c r="C37" s="618"/>
      <c r="D37" s="618"/>
      <c r="E37" s="618"/>
      <c r="F37" s="618"/>
      <c r="G37" s="618"/>
      <c r="H37" s="618"/>
      <c r="I37" s="618"/>
      <c r="J37" s="618"/>
      <c r="K37" s="618"/>
      <c r="L37" s="618"/>
      <c r="M37" s="618"/>
    </row>
    <row r="38" spans="3:14" s="257" customFormat="1">
      <c r="C38" s="618"/>
      <c r="D38" s="618"/>
      <c r="E38" s="618"/>
      <c r="F38" s="618"/>
      <c r="G38" s="618"/>
      <c r="H38" s="618"/>
      <c r="I38" s="618"/>
      <c r="J38" s="618"/>
      <c r="K38" s="618"/>
      <c r="L38" s="618"/>
      <c r="M38" s="618"/>
    </row>
    <row r="39" spans="3:14" s="257" customFormat="1">
      <c r="C39" s="618"/>
      <c r="D39" s="618"/>
      <c r="E39" s="618"/>
      <c r="F39" s="618"/>
      <c r="G39" s="618"/>
      <c r="H39" s="618"/>
      <c r="I39" s="618"/>
      <c r="J39" s="618"/>
      <c r="K39" s="618"/>
      <c r="L39" s="618"/>
      <c r="M39" s="618"/>
    </row>
    <row r="40" spans="3:14" s="257" customFormat="1">
      <c r="C40" s="618"/>
      <c r="D40" s="618"/>
      <c r="E40" s="618"/>
      <c r="F40" s="618"/>
      <c r="G40" s="618"/>
      <c r="H40" s="618"/>
      <c r="I40" s="618"/>
      <c r="J40" s="618"/>
      <c r="K40" s="618"/>
      <c r="L40" s="618"/>
      <c r="M40" s="618"/>
    </row>
    <row r="41" spans="3:14" s="257" customFormat="1">
      <c r="C41" s="618"/>
      <c r="D41" s="618"/>
      <c r="E41" s="618"/>
      <c r="F41" s="618"/>
      <c r="G41" s="618"/>
      <c r="H41" s="618"/>
      <c r="I41" s="618"/>
      <c r="J41" s="618"/>
      <c r="K41" s="618"/>
      <c r="L41" s="618"/>
      <c r="M41" s="618"/>
      <c r="N41" s="359"/>
    </row>
    <row r="42" spans="3:14" s="257" customFormat="1">
      <c r="C42" s="618"/>
      <c r="D42" s="618"/>
      <c r="E42" s="618"/>
      <c r="F42" s="618"/>
      <c r="G42" s="618"/>
      <c r="H42" s="618"/>
      <c r="I42" s="618"/>
      <c r="J42" s="618"/>
      <c r="K42" s="618"/>
      <c r="L42" s="618"/>
      <c r="M42" s="618"/>
      <c r="N42" s="359"/>
    </row>
    <row r="43" spans="3:14" s="257" customFormat="1">
      <c r="C43" s="618"/>
      <c r="D43" s="618"/>
      <c r="E43" s="618"/>
      <c r="F43" s="618"/>
      <c r="G43" s="618"/>
      <c r="H43" s="618"/>
      <c r="I43" s="618"/>
      <c r="J43" s="618"/>
      <c r="K43" s="618"/>
      <c r="L43" s="618"/>
      <c r="M43" s="618"/>
      <c r="N43" s="359"/>
    </row>
    <row r="44" spans="3:14" s="257" customFormat="1">
      <c r="C44" s="618"/>
      <c r="D44" s="618"/>
      <c r="E44" s="618"/>
      <c r="F44" s="618"/>
      <c r="G44" s="618"/>
      <c r="H44" s="618"/>
      <c r="I44" s="618"/>
      <c r="J44" s="618"/>
      <c r="K44" s="618"/>
      <c r="L44" s="618"/>
      <c r="M44" s="618"/>
      <c r="N44" s="359"/>
    </row>
    <row r="45" spans="3:14" s="257" customFormat="1">
      <c r="C45" s="618"/>
      <c r="D45" s="618"/>
      <c r="E45" s="618"/>
      <c r="F45" s="618"/>
      <c r="G45" s="618"/>
      <c r="H45" s="618"/>
      <c r="I45" s="618"/>
      <c r="J45" s="618"/>
      <c r="K45" s="618"/>
      <c r="L45" s="618"/>
      <c r="M45" s="618"/>
      <c r="N45" s="359"/>
    </row>
    <row r="46" spans="3:14" s="257" customFormat="1">
      <c r="C46" s="360"/>
      <c r="D46" s="360"/>
      <c r="E46" s="360"/>
      <c r="F46" s="360"/>
      <c r="G46" s="360"/>
      <c r="H46" s="359"/>
      <c r="I46" s="359"/>
      <c r="J46" s="359"/>
      <c r="K46" s="359"/>
      <c r="L46" s="359"/>
      <c r="M46" s="359"/>
      <c r="N46" s="359"/>
    </row>
    <row r="47" spans="3:14" s="257" customFormat="1">
      <c r="C47" s="360"/>
      <c r="D47" s="360"/>
      <c r="E47" s="360"/>
      <c r="F47" s="360"/>
      <c r="G47" s="360"/>
      <c r="H47" s="359"/>
      <c r="I47" s="359"/>
      <c r="J47" s="359"/>
      <c r="K47" s="359"/>
      <c r="L47" s="359"/>
      <c r="M47" s="359"/>
      <c r="N47" s="359"/>
    </row>
    <row r="48" spans="3:14" s="257" customFormat="1">
      <c r="C48" s="360"/>
      <c r="D48" s="360"/>
      <c r="E48" s="360"/>
      <c r="F48" s="360"/>
      <c r="G48" s="360"/>
      <c r="H48" s="359"/>
      <c r="I48" s="359"/>
      <c r="J48" s="359"/>
      <c r="K48" s="359"/>
      <c r="L48" s="359"/>
      <c r="M48" s="359"/>
      <c r="N48" s="359"/>
    </row>
    <row r="49" spans="3:14" s="257" customFormat="1">
      <c r="C49" s="360"/>
      <c r="D49" s="360"/>
      <c r="E49" s="360"/>
      <c r="F49" s="360"/>
      <c r="G49" s="360"/>
      <c r="H49" s="359"/>
      <c r="I49" s="359"/>
      <c r="J49" s="359"/>
      <c r="K49" s="359"/>
      <c r="L49" s="359"/>
      <c r="M49" s="359"/>
      <c r="N49" s="359"/>
    </row>
    <row r="50" spans="3:14" s="257" customFormat="1">
      <c r="C50" s="360"/>
      <c r="D50" s="360"/>
      <c r="E50" s="360"/>
      <c r="F50" s="360"/>
      <c r="G50" s="360"/>
      <c r="H50" s="359"/>
      <c r="I50" s="359"/>
      <c r="J50" s="359"/>
      <c r="K50" s="359"/>
      <c r="L50" s="359"/>
      <c r="M50" s="359"/>
      <c r="N50" s="359"/>
    </row>
    <row r="51" spans="3:14" s="257" customFormat="1">
      <c r="C51" s="359"/>
      <c r="D51" s="359"/>
      <c r="E51" s="359"/>
      <c r="F51" s="359"/>
      <c r="G51" s="359"/>
      <c r="H51" s="359"/>
      <c r="I51" s="359"/>
      <c r="J51" s="359"/>
      <c r="K51" s="359"/>
      <c r="L51" s="359"/>
      <c r="M51" s="359"/>
      <c r="N51" s="359"/>
    </row>
    <row r="52" spans="3:14" s="257" customFormat="1">
      <c r="C52" s="359"/>
      <c r="D52" s="359"/>
      <c r="E52" s="359"/>
      <c r="F52" s="359"/>
      <c r="G52" s="359"/>
      <c r="H52" s="359"/>
      <c r="I52" s="359"/>
      <c r="J52" s="359"/>
      <c r="K52" s="359"/>
      <c r="L52" s="359"/>
      <c r="M52" s="359"/>
      <c r="N52" s="359"/>
    </row>
    <row r="53" spans="3:14" s="257" customFormat="1">
      <c r="C53" s="359"/>
      <c r="D53" s="359"/>
      <c r="E53" s="359"/>
      <c r="F53" s="359"/>
      <c r="G53" s="359"/>
      <c r="H53" s="359"/>
      <c r="I53" s="359"/>
      <c r="J53" s="359"/>
      <c r="K53" s="359"/>
      <c r="L53" s="359"/>
      <c r="M53" s="359"/>
      <c r="N53" s="359"/>
    </row>
    <row r="54" spans="3:14" s="257" customFormat="1">
      <c r="C54" s="359"/>
      <c r="D54" s="359"/>
      <c r="E54" s="359"/>
      <c r="F54" s="359"/>
      <c r="G54" s="359"/>
      <c r="H54" s="359"/>
      <c r="I54" s="359"/>
      <c r="J54" s="359"/>
      <c r="K54" s="359"/>
      <c r="L54" s="359"/>
      <c r="M54" s="359"/>
      <c r="N54" s="359"/>
    </row>
    <row r="55" spans="3:14" s="257" customFormat="1">
      <c r="C55" s="359"/>
      <c r="D55" s="359"/>
      <c r="E55" s="359"/>
      <c r="F55" s="359"/>
      <c r="G55" s="359"/>
      <c r="H55" s="359"/>
      <c r="I55" s="359"/>
      <c r="J55" s="359"/>
      <c r="K55" s="359"/>
      <c r="L55" s="359"/>
      <c r="M55" s="359"/>
      <c r="N55" s="359"/>
    </row>
    <row r="56" spans="3:14" s="257" customFormat="1">
      <c r="C56" s="359"/>
      <c r="D56" s="359"/>
      <c r="E56" s="359"/>
      <c r="F56" s="359"/>
      <c r="G56" s="359"/>
      <c r="H56" s="359"/>
      <c r="I56" s="359"/>
      <c r="J56" s="359"/>
      <c r="K56" s="359"/>
      <c r="L56" s="359"/>
      <c r="M56" s="359"/>
      <c r="N56" s="359"/>
    </row>
    <row r="57" spans="3:14" s="257" customFormat="1"/>
    <row r="58" spans="3:14" s="257" customFormat="1"/>
    <row r="59" spans="3:14" s="257" customFormat="1"/>
    <row r="60" spans="3:14" s="257" customFormat="1"/>
    <row r="61" spans="3:14" s="257" customFormat="1"/>
    <row r="62" spans="3:14" s="257" customFormat="1"/>
    <row r="63" spans="3:14" s="257" customFormat="1"/>
    <row r="64" spans="3:14" s="257" customFormat="1"/>
    <row r="65" s="257" customFormat="1"/>
    <row r="66" s="257" customFormat="1"/>
    <row r="67" s="257" customFormat="1"/>
    <row r="68" s="257" customFormat="1"/>
    <row r="69" s="257" customFormat="1"/>
    <row r="70" s="257" customFormat="1"/>
    <row r="71" s="257" customFormat="1"/>
    <row r="72" s="257" customFormat="1"/>
    <row r="73" s="257" customFormat="1"/>
    <row r="74" s="257" customFormat="1"/>
    <row r="75" s="257" customFormat="1"/>
    <row r="76" s="257" customFormat="1"/>
    <row r="77" s="257" customFormat="1"/>
    <row r="78" s="257" customFormat="1"/>
    <row r="79" s="257" customFormat="1"/>
    <row r="80" s="257" customFormat="1"/>
    <row r="81" s="257" customFormat="1"/>
    <row r="82" s="257" customFormat="1"/>
    <row r="83" s="257" customFormat="1"/>
    <row r="84" s="257" customFormat="1"/>
    <row r="85" s="257" customFormat="1"/>
    <row r="86" s="257" customFormat="1"/>
    <row r="87" s="257" customFormat="1"/>
    <row r="88" s="257" customFormat="1"/>
    <row r="89" s="257" customFormat="1"/>
    <row r="90" s="257" customFormat="1"/>
    <row r="91" s="257" customFormat="1"/>
  </sheetData>
  <sheetProtection sheet="1" objects="1" scenarios="1"/>
  <mergeCells count="7">
    <mergeCell ref="A1:O1"/>
    <mergeCell ref="A2:O2"/>
    <mergeCell ref="A3:O3"/>
    <mergeCell ref="B23:P23"/>
    <mergeCell ref="B19:O19"/>
    <mergeCell ref="B20:O20"/>
    <mergeCell ref="B21:O21"/>
  </mergeCells>
  <pageMargins left="0.7" right="0.7" top="0.25" bottom="0.44" header="0.3" footer="0.3"/>
  <pageSetup scale="67"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4"/>
  <sheetViews>
    <sheetView showGridLines="0" zoomScaleNormal="100" zoomScaleSheetLayoutView="100" zoomScalePageLayoutView="68" workbookViewId="0">
      <selection sqref="A1:F1"/>
    </sheetView>
  </sheetViews>
  <sheetFormatPr defaultColWidth="8.7109375" defaultRowHeight="12"/>
  <cols>
    <col min="1" max="1" width="2.7109375" style="89" customWidth="1"/>
    <col min="2" max="2" width="52.42578125" style="1" customWidth="1"/>
    <col min="3" max="3" width="2.7109375" style="1" customWidth="1"/>
    <col min="4" max="4" width="25.7109375" style="89" customWidth="1"/>
    <col min="5" max="5" width="0.5703125" style="89" customWidth="1"/>
    <col min="6" max="6" width="25.7109375" style="89" customWidth="1"/>
    <col min="7" max="11" width="9.7109375" style="89" customWidth="1"/>
    <col min="12" max="12" width="1.42578125" style="89" customWidth="1"/>
    <col min="13" max="13" width="9.7109375" style="89" customWidth="1"/>
    <col min="14" max="14" width="1" style="89" customWidth="1"/>
    <col min="15" max="16384" width="8.7109375" style="89"/>
  </cols>
  <sheetData>
    <row r="1" spans="1:14" s="16" customFormat="1" ht="15" customHeight="1" collapsed="1">
      <c r="A1" s="723" t="s">
        <v>28</v>
      </c>
      <c r="B1" s="723"/>
      <c r="C1" s="723"/>
      <c r="D1" s="723"/>
      <c r="E1" s="723"/>
      <c r="F1" s="723"/>
      <c r="G1" s="14"/>
      <c r="H1" s="14"/>
      <c r="I1" s="14"/>
      <c r="J1" s="14"/>
      <c r="K1" s="14"/>
      <c r="L1" s="14"/>
      <c r="M1" s="14"/>
      <c r="N1" s="14"/>
    </row>
    <row r="2" spans="1:14" s="16" customFormat="1" ht="15" customHeight="1">
      <c r="A2" s="723" t="s">
        <v>110</v>
      </c>
      <c r="B2" s="723"/>
      <c r="C2" s="723"/>
      <c r="D2" s="723"/>
      <c r="E2" s="723"/>
      <c r="F2" s="723"/>
      <c r="G2" s="14"/>
      <c r="H2" s="14"/>
      <c r="I2" s="14"/>
      <c r="J2" s="14"/>
      <c r="K2" s="14"/>
      <c r="L2" s="14"/>
      <c r="M2" s="14"/>
      <c r="N2" s="14"/>
    </row>
    <row r="3" spans="1:14" s="16" customFormat="1" ht="15" customHeight="1">
      <c r="A3" s="723" t="s">
        <v>21</v>
      </c>
      <c r="B3" s="723"/>
      <c r="C3" s="723"/>
      <c r="D3" s="723"/>
      <c r="E3" s="723"/>
      <c r="F3" s="723"/>
      <c r="G3" s="84"/>
      <c r="H3" s="84"/>
      <c r="I3" s="84"/>
      <c r="J3" s="84"/>
      <c r="K3" s="84"/>
      <c r="L3" s="84"/>
      <c r="M3" s="84"/>
      <c r="N3" s="84"/>
    </row>
    <row r="4" spans="1:14">
      <c r="A4" s="100"/>
      <c r="B4" s="75"/>
      <c r="C4" s="75"/>
      <c r="D4" s="100"/>
      <c r="E4" s="100"/>
      <c r="F4" s="100"/>
      <c r="G4" s="100"/>
      <c r="H4" s="100"/>
      <c r="I4" s="100"/>
      <c r="J4" s="100"/>
      <c r="K4" s="100"/>
      <c r="L4" s="100"/>
    </row>
    <row r="5" spans="1:14">
      <c r="A5" s="100"/>
      <c r="B5" s="75"/>
      <c r="C5" s="75"/>
      <c r="D5" s="183"/>
      <c r="E5" s="183"/>
      <c r="F5" s="183"/>
      <c r="G5" s="129"/>
      <c r="H5" s="129"/>
      <c r="I5" s="129"/>
      <c r="J5" s="129"/>
      <c r="K5" s="129"/>
      <c r="L5" s="129">
        <v>229</v>
      </c>
      <c r="M5" s="1"/>
    </row>
    <row r="6" spans="1:14" s="143" customFormat="1" ht="12.75" thickBot="1">
      <c r="A6" s="184"/>
      <c r="B6" s="67"/>
      <c r="C6" s="67"/>
      <c r="D6" s="724" t="s">
        <v>244</v>
      </c>
      <c r="E6" s="724"/>
      <c r="F6" s="724"/>
      <c r="G6" s="142"/>
      <c r="H6" s="142"/>
      <c r="I6" s="142"/>
      <c r="J6" s="142"/>
      <c r="K6" s="142"/>
      <c r="L6" s="142">
        <v>95</v>
      </c>
    </row>
    <row r="7" spans="1:14" s="143" customFormat="1">
      <c r="A7" s="184"/>
      <c r="B7" s="67"/>
      <c r="C7" s="67"/>
      <c r="D7" s="185" t="s">
        <v>103</v>
      </c>
      <c r="E7" s="185"/>
      <c r="F7" s="185" t="s">
        <v>104</v>
      </c>
      <c r="G7" s="142"/>
      <c r="H7" s="142"/>
      <c r="I7" s="142"/>
      <c r="L7" s="142">
        <v>1416</v>
      </c>
    </row>
    <row r="8" spans="1:14" s="143" customFormat="1" ht="12.75" thickBot="1">
      <c r="A8" s="184"/>
      <c r="B8" s="67"/>
      <c r="C8" s="67"/>
      <c r="D8" s="186">
        <v>44286</v>
      </c>
      <c r="E8" s="185"/>
      <c r="F8" s="186">
        <v>44561</v>
      </c>
      <c r="G8" s="142"/>
      <c r="H8" s="142"/>
      <c r="I8" s="142"/>
      <c r="L8" s="142"/>
    </row>
    <row r="9" spans="1:14">
      <c r="A9" s="100"/>
      <c r="B9" s="75"/>
      <c r="C9" s="75"/>
      <c r="D9" s="180"/>
      <c r="E9" s="180"/>
      <c r="F9" s="180"/>
      <c r="G9" s="107"/>
      <c r="H9" s="107"/>
      <c r="I9" s="107"/>
      <c r="L9" s="107">
        <v>0</v>
      </c>
    </row>
    <row r="10" spans="1:14" ht="13.5">
      <c r="A10" s="84" t="s">
        <v>111</v>
      </c>
      <c r="B10" s="75"/>
      <c r="C10" s="84"/>
      <c r="D10" s="418">
        <v>2015</v>
      </c>
      <c r="E10" s="418"/>
      <c r="F10" s="418">
        <v>8225</v>
      </c>
      <c r="G10" s="107"/>
      <c r="H10" s="107"/>
      <c r="I10" s="107"/>
      <c r="L10" s="107">
        <v>39</v>
      </c>
    </row>
    <row r="11" spans="1:14" ht="13.5">
      <c r="A11" s="84" t="s">
        <v>108</v>
      </c>
      <c r="B11" s="75"/>
      <c r="C11" s="84"/>
      <c r="D11" s="418">
        <v>-265</v>
      </c>
      <c r="E11" s="418"/>
      <c r="F11" s="418">
        <v>225</v>
      </c>
      <c r="G11" s="107"/>
      <c r="H11" s="107"/>
      <c r="I11" s="107"/>
      <c r="L11" s="107">
        <v>0</v>
      </c>
    </row>
    <row r="12" spans="1:14">
      <c r="A12" s="100"/>
      <c r="B12" s="75"/>
      <c r="C12" s="75"/>
      <c r="D12" s="343"/>
      <c r="E12" s="343"/>
      <c r="F12" s="343"/>
      <c r="G12" s="107"/>
      <c r="H12" s="107"/>
      <c r="I12" s="107"/>
      <c r="L12" s="107">
        <v>0</v>
      </c>
    </row>
    <row r="13" spans="1:14">
      <c r="A13" s="100"/>
      <c r="B13" s="75"/>
      <c r="C13" s="75"/>
      <c r="D13" s="419"/>
      <c r="E13" s="419"/>
      <c r="F13" s="419"/>
      <c r="G13" s="120"/>
      <c r="H13" s="120"/>
      <c r="I13" s="120"/>
    </row>
    <row r="14" spans="1:14">
      <c r="A14" s="84" t="s">
        <v>102</v>
      </c>
      <c r="B14" s="75"/>
      <c r="C14" s="84"/>
      <c r="D14" s="420">
        <v>0.59</v>
      </c>
      <c r="E14" s="420"/>
      <c r="F14" s="420">
        <v>2.83</v>
      </c>
      <c r="G14" s="120"/>
      <c r="H14" s="120"/>
      <c r="I14" s="120"/>
    </row>
    <row r="15" spans="1:14">
      <c r="A15" s="75" t="s">
        <v>115</v>
      </c>
      <c r="B15" s="75"/>
      <c r="C15" s="75"/>
      <c r="D15" s="419"/>
      <c r="E15" s="419"/>
      <c r="F15" s="419"/>
      <c r="G15" s="120"/>
      <c r="H15" s="120"/>
      <c r="I15" s="120"/>
    </row>
    <row r="16" spans="1:14" ht="13.5">
      <c r="A16" s="100"/>
      <c r="B16" s="115" t="s">
        <v>131</v>
      </c>
      <c r="C16" s="75"/>
      <c r="D16" s="421">
        <v>0.25</v>
      </c>
      <c r="E16" s="421"/>
      <c r="F16" s="421">
        <v>0.43</v>
      </c>
      <c r="G16" s="120"/>
      <c r="H16" s="120"/>
      <c r="I16" s="120"/>
    </row>
    <row r="17" spans="1:9" ht="13.5">
      <c r="A17" s="100"/>
      <c r="B17" s="115" t="s">
        <v>109</v>
      </c>
      <c r="C17" s="75"/>
      <c r="D17" s="421">
        <v>0.01</v>
      </c>
      <c r="E17" s="421"/>
      <c r="F17" s="421">
        <v>0.01</v>
      </c>
      <c r="G17" s="120"/>
      <c r="H17" s="120"/>
      <c r="I17" s="120"/>
    </row>
    <row r="18" spans="1:9" ht="13.5">
      <c r="A18" s="100"/>
      <c r="B18" s="115" t="s">
        <v>180</v>
      </c>
      <c r="C18" s="75"/>
      <c r="D18" s="421">
        <v>0.05</v>
      </c>
      <c r="E18" s="421"/>
      <c r="F18" s="421">
        <v>0.13</v>
      </c>
      <c r="G18" s="120"/>
      <c r="H18" s="120"/>
      <c r="I18" s="120"/>
    </row>
    <row r="19" spans="1:9" ht="13.5">
      <c r="A19" s="100"/>
      <c r="B19" s="115" t="s">
        <v>257</v>
      </c>
      <c r="C19" s="75"/>
      <c r="D19" s="421">
        <v>-0.05</v>
      </c>
      <c r="E19" s="421"/>
      <c r="F19" s="421">
        <v>-0.06</v>
      </c>
      <c r="G19" s="120"/>
      <c r="H19" s="120"/>
      <c r="I19" s="120"/>
    </row>
    <row r="20" spans="1:9" ht="12.75" thickBot="1">
      <c r="A20" s="84" t="s">
        <v>197</v>
      </c>
      <c r="B20" s="75"/>
      <c r="C20" s="84"/>
      <c r="D20" s="422">
        <v>0.84</v>
      </c>
      <c r="E20" s="420"/>
      <c r="F20" s="422">
        <v>3.34</v>
      </c>
      <c r="G20" s="120"/>
      <c r="H20" s="120"/>
      <c r="I20" s="120"/>
    </row>
    <row r="21" spans="1:9" ht="12.75" thickTop="1">
      <c r="A21" s="115"/>
      <c r="B21" s="75"/>
      <c r="C21" s="84"/>
      <c r="D21" s="420"/>
      <c r="E21" s="420"/>
      <c r="F21" s="420"/>
      <c r="G21" s="120"/>
      <c r="H21" s="120"/>
      <c r="I21" s="120"/>
    </row>
    <row r="22" spans="1:9" ht="29.25" customHeight="1">
      <c r="A22" s="722" t="s">
        <v>258</v>
      </c>
      <c r="B22" s="722"/>
      <c r="C22" s="84"/>
      <c r="D22" s="420">
        <v>-0.19</v>
      </c>
      <c r="E22" s="420"/>
      <c r="F22" s="420">
        <v>0.26</v>
      </c>
      <c r="G22" s="120"/>
      <c r="H22" s="120"/>
      <c r="I22" s="120"/>
    </row>
    <row r="23" spans="1:9">
      <c r="A23" s="182"/>
      <c r="B23" s="182"/>
      <c r="C23" s="84"/>
      <c r="D23" s="188"/>
      <c r="E23" s="188"/>
      <c r="F23" s="188"/>
      <c r="G23" s="120"/>
      <c r="H23" s="120"/>
      <c r="I23" s="120"/>
    </row>
    <row r="24" spans="1:9">
      <c r="A24" s="100"/>
      <c r="B24" s="75"/>
      <c r="C24" s="75"/>
      <c r="D24" s="187"/>
      <c r="E24" s="187"/>
      <c r="F24" s="187"/>
      <c r="G24" s="120"/>
      <c r="H24" s="120"/>
      <c r="I24" s="120"/>
    </row>
    <row r="25" spans="1:9" ht="13.5">
      <c r="A25" s="189">
        <v>1</v>
      </c>
      <c r="B25" s="75" t="s">
        <v>199</v>
      </c>
      <c r="C25" s="75"/>
      <c r="D25" s="100"/>
      <c r="E25" s="100"/>
      <c r="F25" s="100"/>
    </row>
    <row r="26" spans="1:9" ht="13.5">
      <c r="A26" s="189">
        <v>2</v>
      </c>
      <c r="B26" s="75" t="s">
        <v>175</v>
      </c>
      <c r="C26" s="75"/>
      <c r="D26" s="100"/>
      <c r="E26" s="100"/>
      <c r="F26" s="100"/>
    </row>
    <row r="27" spans="1:9" ht="13.5">
      <c r="A27" s="189">
        <v>3</v>
      </c>
      <c r="B27" s="75" t="s">
        <v>132</v>
      </c>
      <c r="C27" s="75"/>
      <c r="D27" s="100"/>
      <c r="E27" s="100"/>
      <c r="F27" s="100"/>
    </row>
    <row r="28" spans="1:9" ht="13.5">
      <c r="A28" s="189">
        <v>4</v>
      </c>
      <c r="B28" s="75" t="s">
        <v>105</v>
      </c>
      <c r="C28" s="75"/>
      <c r="D28" s="100"/>
      <c r="E28" s="100"/>
      <c r="F28" s="100"/>
    </row>
    <row r="29" spans="1:9" ht="13.5">
      <c r="A29" s="175">
        <v>5</v>
      </c>
      <c r="B29" s="721" t="s">
        <v>245</v>
      </c>
      <c r="C29" s="721"/>
      <c r="D29" s="721"/>
      <c r="E29" s="721"/>
      <c r="F29" s="721"/>
    </row>
    <row r="30" spans="1:9" ht="25.5" customHeight="1">
      <c r="A30" s="175">
        <v>6</v>
      </c>
      <c r="B30" s="721" t="s">
        <v>140</v>
      </c>
      <c r="C30" s="721"/>
      <c r="D30" s="721"/>
      <c r="E30" s="721"/>
      <c r="F30" s="721"/>
    </row>
    <row r="31" spans="1:9" ht="24" customHeight="1">
      <c r="A31" s="175">
        <v>7</v>
      </c>
      <c r="B31" s="721" t="s">
        <v>176</v>
      </c>
      <c r="C31" s="721"/>
      <c r="D31" s="721"/>
      <c r="E31" s="721"/>
      <c r="F31" s="721"/>
    </row>
    <row r="32" spans="1:9">
      <c r="A32" s="100"/>
      <c r="B32" s="75"/>
      <c r="C32" s="75"/>
      <c r="D32" s="100"/>
      <c r="E32" s="100"/>
      <c r="F32" s="100"/>
    </row>
    <row r="33" spans="1:6">
      <c r="A33" s="75" t="s">
        <v>198</v>
      </c>
      <c r="B33" s="75"/>
      <c r="C33" s="75"/>
      <c r="D33" s="100"/>
      <c r="E33" s="100"/>
      <c r="F33" s="100"/>
    </row>
    <row r="34" spans="1:6">
      <c r="A34" s="100" t="s">
        <v>121</v>
      </c>
      <c r="B34" s="75"/>
      <c r="C34" s="75"/>
      <c r="D34" s="100"/>
      <c r="E34" s="100"/>
      <c r="F34" s="100"/>
    </row>
  </sheetData>
  <sheetProtection sheet="1" objects="1" scenarios="1"/>
  <mergeCells count="8">
    <mergeCell ref="B31:F31"/>
    <mergeCell ref="B30:F30"/>
    <mergeCell ref="A22:B22"/>
    <mergeCell ref="A1:F1"/>
    <mergeCell ref="A2:F2"/>
    <mergeCell ref="A3:F3"/>
    <mergeCell ref="D6:F6"/>
    <mergeCell ref="B29:F29"/>
  </mergeCells>
  <pageMargins left="0.7" right="0.7" top="0.25" bottom="0.44" header="0.3" footer="0.3"/>
  <pageSetup orientation="landscape" r:id="rId1"/>
  <headerFooter>
    <oddFooter>&amp;LActivision Blizzard, Inc.&amp;R&amp;P of &amp;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Q757"/>
  <sheetViews>
    <sheetView showGridLines="0" zoomScaleNormal="100" zoomScaleSheetLayoutView="100" zoomScalePageLayoutView="68" workbookViewId="0">
      <pane xSplit="4" ySplit="7" topLeftCell="E8" activePane="bottomRight" state="frozen"/>
      <selection pane="topRight" activeCell="E1" sqref="E1"/>
      <selection pane="bottomLeft" activeCell="A8" sqref="A8"/>
      <selection pane="bottomRight" activeCell="E8" sqref="E8"/>
    </sheetView>
  </sheetViews>
  <sheetFormatPr defaultColWidth="8.7109375" defaultRowHeight="12.75"/>
  <cols>
    <col min="1" max="3" width="2.7109375" style="1" customWidth="1"/>
    <col min="4" max="4" width="56.42578125" style="1" customWidth="1"/>
    <col min="5" max="16" width="9.7109375" style="13" customWidth="1"/>
    <col min="17" max="17" width="1.28515625" style="13" customWidth="1"/>
    <col min="18" max="16384" width="8.7109375" style="13"/>
  </cols>
  <sheetData>
    <row r="1" spans="1:21" s="16" customFormat="1" ht="15" customHeight="1" collapsed="1">
      <c r="A1" s="726" t="s">
        <v>28</v>
      </c>
      <c r="B1" s="726"/>
      <c r="C1" s="726"/>
      <c r="D1" s="726"/>
      <c r="E1" s="726"/>
      <c r="F1" s="726"/>
      <c r="G1" s="726"/>
      <c r="H1" s="726"/>
      <c r="I1" s="726"/>
      <c r="J1" s="726"/>
      <c r="K1" s="726"/>
      <c r="L1" s="726"/>
      <c r="M1" s="726"/>
      <c r="N1" s="726"/>
      <c r="O1" s="726"/>
      <c r="P1" s="726"/>
      <c r="Q1" s="726"/>
    </row>
    <row r="2" spans="1:21" s="16" customFormat="1" ht="15" customHeight="1">
      <c r="A2" s="726" t="s">
        <v>219</v>
      </c>
      <c r="B2" s="726"/>
      <c r="C2" s="726"/>
      <c r="D2" s="726"/>
      <c r="E2" s="726"/>
      <c r="F2" s="726"/>
      <c r="G2" s="726"/>
      <c r="H2" s="726"/>
      <c r="I2" s="726"/>
      <c r="J2" s="726"/>
      <c r="K2" s="726"/>
      <c r="L2" s="726"/>
      <c r="M2" s="726"/>
      <c r="N2" s="726"/>
      <c r="O2" s="726"/>
      <c r="P2" s="726"/>
      <c r="Q2" s="726"/>
    </row>
    <row r="3" spans="1:21" s="16" customFormat="1" ht="15" customHeight="1">
      <c r="A3" s="726" t="s">
        <v>218</v>
      </c>
      <c r="B3" s="726"/>
      <c r="C3" s="726"/>
      <c r="D3" s="726"/>
      <c r="E3" s="726"/>
      <c r="F3" s="726"/>
      <c r="G3" s="726"/>
      <c r="H3" s="726"/>
      <c r="I3" s="726"/>
      <c r="J3" s="726"/>
      <c r="K3" s="726"/>
      <c r="L3" s="726"/>
      <c r="M3" s="726"/>
      <c r="N3" s="726"/>
      <c r="O3" s="726"/>
      <c r="P3" s="726"/>
      <c r="Q3" s="726"/>
      <c r="U3" s="15"/>
    </row>
    <row r="5" spans="1:21">
      <c r="A5" s="9" t="s">
        <v>57</v>
      </c>
    </row>
    <row r="6" spans="1:21">
      <c r="E6" s="67" t="s">
        <v>3</v>
      </c>
      <c r="F6" s="67" t="s">
        <v>4</v>
      </c>
      <c r="G6" s="67" t="s">
        <v>5</v>
      </c>
      <c r="H6" s="67" t="s">
        <v>6</v>
      </c>
      <c r="I6" s="424" t="s">
        <v>3</v>
      </c>
      <c r="J6" s="435" t="s">
        <v>4</v>
      </c>
      <c r="K6" s="561" t="s">
        <v>5</v>
      </c>
      <c r="L6" s="608" t="s">
        <v>6</v>
      </c>
      <c r="M6" s="626" t="s">
        <v>3</v>
      </c>
      <c r="N6" s="637" t="s">
        <v>4</v>
      </c>
      <c r="O6" s="655" t="s">
        <v>5</v>
      </c>
      <c r="P6" s="661" t="s">
        <v>6</v>
      </c>
      <c r="R6" s="67"/>
    </row>
    <row r="7" spans="1:21">
      <c r="A7" s="8"/>
      <c r="B7" s="8"/>
      <c r="C7" s="8"/>
      <c r="D7" s="8"/>
      <c r="E7" s="68" t="s">
        <v>157</v>
      </c>
      <c r="F7" s="68" t="s">
        <v>157</v>
      </c>
      <c r="G7" s="68" t="s">
        <v>157</v>
      </c>
      <c r="H7" s="68" t="s">
        <v>157</v>
      </c>
      <c r="I7" s="68" t="s">
        <v>173</v>
      </c>
      <c r="J7" s="68" t="s">
        <v>173</v>
      </c>
      <c r="K7" s="68" t="s">
        <v>173</v>
      </c>
      <c r="L7" s="68" t="s">
        <v>173</v>
      </c>
      <c r="M7" s="68" t="s">
        <v>213</v>
      </c>
      <c r="N7" s="68" t="s">
        <v>213</v>
      </c>
      <c r="O7" s="68" t="s">
        <v>213</v>
      </c>
      <c r="P7" s="68" t="s">
        <v>213</v>
      </c>
      <c r="Q7" s="132"/>
      <c r="R7" s="68"/>
    </row>
    <row r="8" spans="1:21" ht="5.25" customHeight="1">
      <c r="E8"/>
      <c r="F8"/>
      <c r="G8"/>
      <c r="H8"/>
      <c r="I8"/>
      <c r="J8"/>
      <c r="K8"/>
      <c r="L8"/>
      <c r="M8"/>
      <c r="N8"/>
      <c r="O8"/>
      <c r="P8"/>
    </row>
    <row r="9" spans="1:21">
      <c r="A9" s="3"/>
      <c r="B9" s="372" t="s">
        <v>63</v>
      </c>
      <c r="C9" s="4"/>
      <c r="D9" s="3"/>
      <c r="E9" s="130">
        <v>1965</v>
      </c>
      <c r="F9" s="130">
        <v>1641</v>
      </c>
      <c r="G9" s="441">
        <v>1512</v>
      </c>
      <c r="H9" s="441">
        <v>2381</v>
      </c>
      <c r="I9" s="441">
        <v>1825</v>
      </c>
      <c r="J9" s="441">
        <v>1396</v>
      </c>
      <c r="K9" s="441">
        <v>1282</v>
      </c>
      <c r="L9" s="441">
        <v>1986</v>
      </c>
      <c r="M9" s="441">
        <v>1788</v>
      </c>
      <c r="N9" s="441">
        <v>1932</v>
      </c>
      <c r="O9" s="441">
        <v>1954</v>
      </c>
      <c r="P9" s="190">
        <v>2413</v>
      </c>
      <c r="Q9" s="191"/>
      <c r="S9" s="117"/>
      <c r="T9" s="117"/>
    </row>
    <row r="10" spans="1:21">
      <c r="A10" s="3"/>
      <c r="B10" s="372" t="s">
        <v>62</v>
      </c>
      <c r="C10" s="4"/>
      <c r="D10" s="3"/>
      <c r="E10" s="130"/>
      <c r="F10" s="130"/>
      <c r="G10" s="441"/>
      <c r="H10" s="441"/>
      <c r="I10" s="441"/>
      <c r="J10" s="441"/>
      <c r="K10" s="441"/>
      <c r="L10" s="441"/>
      <c r="M10" s="441"/>
      <c r="N10" s="441"/>
      <c r="O10" s="441"/>
      <c r="P10" s="190"/>
      <c r="Q10" s="191"/>
    </row>
    <row r="11" spans="1:21">
      <c r="A11" s="3"/>
      <c r="B11" s="372"/>
      <c r="C11" s="372" t="s">
        <v>90</v>
      </c>
      <c r="D11" s="3"/>
      <c r="E11" s="130"/>
      <c r="F11" s="130"/>
      <c r="G11" s="441"/>
      <c r="H11" s="441"/>
      <c r="I11" s="441"/>
      <c r="J11" s="441"/>
      <c r="K11" s="441"/>
      <c r="L11" s="441"/>
      <c r="M11" s="441"/>
      <c r="N11" s="441"/>
      <c r="O11" s="441"/>
      <c r="P11" s="190"/>
      <c r="Q11" s="191"/>
    </row>
    <row r="12" spans="1:21">
      <c r="A12" s="5"/>
      <c r="B12" s="13"/>
      <c r="C12" s="373" t="s">
        <v>91</v>
      </c>
      <c r="D12" s="5"/>
      <c r="E12" s="69">
        <v>162</v>
      </c>
      <c r="F12" s="69">
        <v>126</v>
      </c>
      <c r="G12" s="442">
        <v>127</v>
      </c>
      <c r="H12" s="442">
        <v>303</v>
      </c>
      <c r="I12" s="442">
        <v>152</v>
      </c>
      <c r="J12" s="442">
        <v>99</v>
      </c>
      <c r="K12" s="442">
        <v>137</v>
      </c>
      <c r="L12" s="442">
        <v>268</v>
      </c>
      <c r="M12" s="442">
        <v>119</v>
      </c>
      <c r="N12" s="442">
        <v>137</v>
      </c>
      <c r="O12" s="442">
        <v>101</v>
      </c>
      <c r="P12" s="192">
        <v>349</v>
      </c>
      <c r="Q12" s="191"/>
    </row>
    <row r="13" spans="1:21">
      <c r="A13" s="5"/>
      <c r="B13" s="13"/>
      <c r="C13" s="373" t="s">
        <v>92</v>
      </c>
      <c r="D13" s="5"/>
      <c r="E13" s="69">
        <v>146</v>
      </c>
      <c r="F13" s="69">
        <v>49</v>
      </c>
      <c r="G13" s="442">
        <v>20</v>
      </c>
      <c r="H13" s="442">
        <v>157</v>
      </c>
      <c r="I13" s="442">
        <v>111</v>
      </c>
      <c r="J13" s="442">
        <v>51</v>
      </c>
      <c r="K13" s="442">
        <v>9</v>
      </c>
      <c r="L13" s="442">
        <v>69</v>
      </c>
      <c r="M13" s="442">
        <v>82</v>
      </c>
      <c r="N13" s="442">
        <v>33</v>
      </c>
      <c r="O13" s="442">
        <v>37</v>
      </c>
      <c r="P13" s="192">
        <v>117</v>
      </c>
      <c r="Q13" s="191"/>
    </row>
    <row r="14" spans="1:21">
      <c r="A14" s="5"/>
      <c r="B14" s="13"/>
      <c r="C14" s="372" t="s">
        <v>259</v>
      </c>
      <c r="D14" s="5"/>
      <c r="E14" s="69"/>
      <c r="F14" s="69"/>
      <c r="G14" s="442"/>
      <c r="H14" s="442"/>
      <c r="I14" s="442"/>
      <c r="J14" s="442"/>
      <c r="K14" s="442"/>
      <c r="L14" s="442"/>
      <c r="M14" s="442"/>
      <c r="N14" s="442"/>
      <c r="O14" s="442"/>
      <c r="P14" s="192"/>
      <c r="Q14" s="191"/>
    </row>
    <row r="15" spans="1:21">
      <c r="A15" s="5"/>
      <c r="B15" s="13"/>
      <c r="C15" s="373" t="s">
        <v>93</v>
      </c>
      <c r="D15" s="5"/>
      <c r="E15" s="69">
        <v>270</v>
      </c>
      <c r="F15" s="69">
        <v>250</v>
      </c>
      <c r="G15" s="442">
        <v>257</v>
      </c>
      <c r="H15" s="442">
        <v>251</v>
      </c>
      <c r="I15" s="442">
        <v>239</v>
      </c>
      <c r="J15" s="442">
        <v>230</v>
      </c>
      <c r="K15" s="442">
        <v>246</v>
      </c>
      <c r="L15" s="442">
        <v>251</v>
      </c>
      <c r="M15" s="442">
        <v>258</v>
      </c>
      <c r="N15" s="442">
        <v>271</v>
      </c>
      <c r="O15" s="442">
        <v>290</v>
      </c>
      <c r="P15" s="192">
        <v>313</v>
      </c>
      <c r="Q15" s="191"/>
    </row>
    <row r="16" spans="1:21">
      <c r="A16" s="5"/>
      <c r="B16" s="13"/>
      <c r="C16" s="373" t="s">
        <v>92</v>
      </c>
      <c r="D16" s="5"/>
      <c r="E16" s="69">
        <v>84</v>
      </c>
      <c r="F16" s="69">
        <v>85</v>
      </c>
      <c r="G16" s="442">
        <v>109</v>
      </c>
      <c r="H16" s="442">
        <v>121</v>
      </c>
      <c r="I16" s="442">
        <v>61</v>
      </c>
      <c r="J16" s="442">
        <v>53</v>
      </c>
      <c r="K16" s="442">
        <v>50</v>
      </c>
      <c r="L16" s="442">
        <v>68</v>
      </c>
      <c r="M16" s="442">
        <v>46</v>
      </c>
      <c r="N16" s="442">
        <v>28</v>
      </c>
      <c r="O16" s="442">
        <v>41</v>
      </c>
      <c r="P16" s="192">
        <v>39</v>
      </c>
      <c r="Q16" s="191"/>
    </row>
    <row r="17" spans="1:19">
      <c r="A17" s="5"/>
      <c r="B17" s="5"/>
      <c r="C17" s="1" t="s">
        <v>29</v>
      </c>
      <c r="D17" s="5"/>
      <c r="E17" s="70">
        <v>259</v>
      </c>
      <c r="F17" s="70">
        <v>255</v>
      </c>
      <c r="G17" s="443">
        <v>263</v>
      </c>
      <c r="H17" s="443">
        <v>325</v>
      </c>
      <c r="I17" s="443">
        <v>249</v>
      </c>
      <c r="J17" s="443">
        <v>244</v>
      </c>
      <c r="K17" s="443">
        <v>210</v>
      </c>
      <c r="L17" s="443">
        <v>296</v>
      </c>
      <c r="M17" s="443">
        <v>238</v>
      </c>
      <c r="N17" s="443">
        <v>291</v>
      </c>
      <c r="O17" s="443">
        <v>274</v>
      </c>
      <c r="P17" s="193">
        <v>350</v>
      </c>
      <c r="Q17" s="191"/>
    </row>
    <row r="18" spans="1:19">
      <c r="A18" s="5"/>
      <c r="B18" s="5"/>
      <c r="C18" s="1" t="s">
        <v>30</v>
      </c>
      <c r="D18" s="5"/>
      <c r="E18" s="70">
        <v>251</v>
      </c>
      <c r="F18" s="70">
        <v>226</v>
      </c>
      <c r="G18" s="443">
        <v>263</v>
      </c>
      <c r="H18" s="443">
        <v>321</v>
      </c>
      <c r="I18" s="443">
        <v>207</v>
      </c>
      <c r="J18" s="443">
        <v>191</v>
      </c>
      <c r="K18" s="443">
        <v>182</v>
      </c>
      <c r="L18" s="443">
        <v>346</v>
      </c>
      <c r="M18" s="443">
        <v>243</v>
      </c>
      <c r="N18" s="443">
        <v>242</v>
      </c>
      <c r="O18" s="443">
        <v>238</v>
      </c>
      <c r="P18" s="193">
        <v>341</v>
      </c>
      <c r="Q18" s="191"/>
    </row>
    <row r="19" spans="1:19">
      <c r="A19" s="5"/>
      <c r="B19" s="5"/>
      <c r="C19" s="1" t="s">
        <v>31</v>
      </c>
      <c r="D19" s="5"/>
      <c r="E19" s="70">
        <v>198</v>
      </c>
      <c r="F19" s="70">
        <v>216</v>
      </c>
      <c r="G19" s="443">
        <v>208</v>
      </c>
      <c r="H19" s="443">
        <v>199</v>
      </c>
      <c r="I19" s="443">
        <v>179</v>
      </c>
      <c r="J19" s="443">
        <v>170</v>
      </c>
      <c r="K19" s="443">
        <v>177</v>
      </c>
      <c r="L19" s="443">
        <v>205</v>
      </c>
      <c r="M19" s="443">
        <v>167</v>
      </c>
      <c r="N19" s="443">
        <v>175</v>
      </c>
      <c r="O19" s="443">
        <v>186</v>
      </c>
      <c r="P19" s="193">
        <v>255</v>
      </c>
      <c r="Q19" s="191"/>
    </row>
    <row r="20" spans="1:19" ht="15">
      <c r="A20" s="5"/>
      <c r="B20" s="5"/>
      <c r="C20" s="1" t="s">
        <v>181</v>
      </c>
      <c r="D20" s="5"/>
      <c r="E20" s="71">
        <v>0</v>
      </c>
      <c r="F20" s="71">
        <v>0</v>
      </c>
      <c r="G20" s="444">
        <v>0</v>
      </c>
      <c r="H20" s="444">
        <v>10</v>
      </c>
      <c r="I20" s="444">
        <v>57</v>
      </c>
      <c r="J20" s="444">
        <v>22</v>
      </c>
      <c r="K20" s="444">
        <v>24</v>
      </c>
      <c r="L20" s="444">
        <v>29</v>
      </c>
      <c r="M20" s="444">
        <v>23</v>
      </c>
      <c r="N20" s="444">
        <v>6</v>
      </c>
      <c r="O20" s="444">
        <v>9</v>
      </c>
      <c r="P20" s="194">
        <v>55</v>
      </c>
      <c r="Q20" s="191"/>
    </row>
    <row r="21" spans="1:19" ht="15">
      <c r="A21" s="5"/>
      <c r="B21" s="5"/>
      <c r="C21" s="5"/>
      <c r="D21" s="5" t="s">
        <v>61</v>
      </c>
      <c r="E21" s="71">
        <f t="shared" ref="E21:I21" si="0">SUM(E12:E20)</f>
        <v>1370</v>
      </c>
      <c r="F21" s="71">
        <f t="shared" si="0"/>
        <v>1207</v>
      </c>
      <c r="G21" s="444">
        <f t="shared" si="0"/>
        <v>1247</v>
      </c>
      <c r="H21" s="444">
        <f t="shared" si="0"/>
        <v>1687</v>
      </c>
      <c r="I21" s="444">
        <f t="shared" si="0"/>
        <v>1255</v>
      </c>
      <c r="J21" s="444">
        <f t="shared" ref="J21:K21" si="1">SUM(J12:J20)</f>
        <v>1060</v>
      </c>
      <c r="K21" s="444">
        <f t="shared" si="1"/>
        <v>1035</v>
      </c>
      <c r="L21" s="444">
        <f t="shared" ref="L21:M21" si="2">SUM(L12:L20)</f>
        <v>1532</v>
      </c>
      <c r="M21" s="444">
        <f t="shared" si="2"/>
        <v>1176</v>
      </c>
      <c r="N21" s="444">
        <f t="shared" ref="N21:O21" si="3">SUM(N12:N20)</f>
        <v>1183</v>
      </c>
      <c r="O21" s="444">
        <f t="shared" si="3"/>
        <v>1176</v>
      </c>
      <c r="P21" s="194">
        <f t="shared" ref="P21" si="4">SUM(P12:P20)</f>
        <v>1819</v>
      </c>
      <c r="Q21" s="191"/>
    </row>
    <row r="22" spans="1:19">
      <c r="A22" s="6"/>
      <c r="B22" s="12" t="s">
        <v>1</v>
      </c>
      <c r="C22" s="374"/>
      <c r="D22" s="6"/>
      <c r="E22" s="72">
        <f t="shared" ref="E22" si="5">+E9-E21</f>
        <v>595</v>
      </c>
      <c r="F22" s="72">
        <f t="shared" ref="F22:G22" si="6">+F9-F21</f>
        <v>434</v>
      </c>
      <c r="G22" s="445">
        <f t="shared" si="6"/>
        <v>265</v>
      </c>
      <c r="H22" s="445">
        <f t="shared" ref="H22:M22" si="7">+H9-H21</f>
        <v>694</v>
      </c>
      <c r="I22" s="445">
        <f t="shared" si="7"/>
        <v>570</v>
      </c>
      <c r="J22" s="445">
        <f t="shared" si="7"/>
        <v>336</v>
      </c>
      <c r="K22" s="445">
        <f t="shared" si="7"/>
        <v>247</v>
      </c>
      <c r="L22" s="445">
        <f t="shared" si="7"/>
        <v>454</v>
      </c>
      <c r="M22" s="445">
        <f t="shared" si="7"/>
        <v>612</v>
      </c>
      <c r="N22" s="445">
        <f t="shared" ref="N22:O22" si="8">+N9-N21</f>
        <v>749</v>
      </c>
      <c r="O22" s="445">
        <f t="shared" si="8"/>
        <v>778</v>
      </c>
      <c r="P22" s="195">
        <f t="shared" ref="P22" si="9">+P9-P21</f>
        <v>594</v>
      </c>
      <c r="Q22" s="191"/>
    </row>
    <row r="23" spans="1:19">
      <c r="A23" s="7"/>
      <c r="B23" s="115" t="s">
        <v>81</v>
      </c>
      <c r="C23" s="375"/>
      <c r="D23" s="375"/>
      <c r="E23" s="70">
        <v>28</v>
      </c>
      <c r="F23" s="70">
        <v>26</v>
      </c>
      <c r="G23" s="443">
        <v>13</v>
      </c>
      <c r="H23" s="443">
        <v>4</v>
      </c>
      <c r="I23" s="443">
        <v>3</v>
      </c>
      <c r="J23" s="443">
        <v>-34</v>
      </c>
      <c r="K23" s="443">
        <v>-2</v>
      </c>
      <c r="L23" s="443">
        <v>7</v>
      </c>
      <c r="M23" s="443">
        <v>8</v>
      </c>
      <c r="N23" s="443">
        <v>22</v>
      </c>
      <c r="O23" s="443">
        <v>25</v>
      </c>
      <c r="P23" s="193">
        <v>31</v>
      </c>
      <c r="Q23" s="191"/>
    </row>
    <row r="24" spans="1:19" ht="15">
      <c r="A24" s="7"/>
      <c r="B24" s="115" t="s">
        <v>119</v>
      </c>
      <c r="C24" s="375"/>
      <c r="D24" s="375"/>
      <c r="E24" s="71">
        <v>0</v>
      </c>
      <c r="F24" s="71">
        <v>0</v>
      </c>
      <c r="G24" s="444">
        <v>40</v>
      </c>
      <c r="H24" s="444">
        <v>0</v>
      </c>
      <c r="I24" s="444">
        <v>0</v>
      </c>
      <c r="J24" s="444">
        <v>0</v>
      </c>
      <c r="K24" s="444">
        <v>0</v>
      </c>
      <c r="L24" s="444">
        <v>0</v>
      </c>
      <c r="M24" s="444">
        <v>0</v>
      </c>
      <c r="N24" s="444">
        <v>0</v>
      </c>
      <c r="O24" s="444">
        <v>31</v>
      </c>
      <c r="P24" s="194">
        <v>0</v>
      </c>
      <c r="Q24" s="191"/>
    </row>
    <row r="25" spans="1:19">
      <c r="A25" s="7"/>
      <c r="B25" s="10" t="s">
        <v>77</v>
      </c>
      <c r="C25" s="376"/>
      <c r="D25" s="7"/>
      <c r="E25" s="70">
        <f t="shared" ref="E25:F25" si="10">E22-E23-E24</f>
        <v>567</v>
      </c>
      <c r="F25" s="70">
        <f t="shared" si="10"/>
        <v>408</v>
      </c>
      <c r="G25" s="443">
        <f t="shared" ref="G25" si="11">G22-G23-G24</f>
        <v>212</v>
      </c>
      <c r="H25" s="443">
        <f t="shared" ref="H25:M25" si="12">H22-H23-H24</f>
        <v>690</v>
      </c>
      <c r="I25" s="443">
        <f t="shared" si="12"/>
        <v>567</v>
      </c>
      <c r="J25" s="443">
        <f t="shared" si="12"/>
        <v>370</v>
      </c>
      <c r="K25" s="443">
        <f t="shared" si="12"/>
        <v>249</v>
      </c>
      <c r="L25" s="443">
        <f t="shared" si="12"/>
        <v>447</v>
      </c>
      <c r="M25" s="443">
        <f t="shared" si="12"/>
        <v>604</v>
      </c>
      <c r="N25" s="443">
        <f t="shared" ref="N25:O25" si="13">N22-N23-N24</f>
        <v>727</v>
      </c>
      <c r="O25" s="443">
        <f t="shared" si="13"/>
        <v>722</v>
      </c>
      <c r="P25" s="193">
        <f t="shared" ref="P25" si="14">P22-P23-P24</f>
        <v>563</v>
      </c>
      <c r="Q25" s="191"/>
    </row>
    <row r="26" spans="1:19" ht="15.75">
      <c r="A26" s="7"/>
      <c r="B26" s="377" t="s">
        <v>117</v>
      </c>
      <c r="C26" s="376"/>
      <c r="D26" s="7"/>
      <c r="E26" s="71">
        <v>67</v>
      </c>
      <c r="F26" s="71">
        <v>6</v>
      </c>
      <c r="G26" s="444">
        <v>-48</v>
      </c>
      <c r="H26" s="444">
        <f>40-35</f>
        <v>5</v>
      </c>
      <c r="I26" s="444">
        <v>120</v>
      </c>
      <c r="J26" s="444">
        <v>42</v>
      </c>
      <c r="K26" s="444">
        <v>45</v>
      </c>
      <c r="L26" s="444">
        <v>-78</v>
      </c>
      <c r="M26" s="444">
        <v>99</v>
      </c>
      <c r="N26" s="444">
        <v>147</v>
      </c>
      <c r="O26" s="444">
        <v>118</v>
      </c>
      <c r="P26" s="194">
        <v>55</v>
      </c>
      <c r="Q26" s="191"/>
    </row>
    <row r="27" spans="1:19" ht="15">
      <c r="A27" s="4"/>
      <c r="B27" s="12" t="s">
        <v>2</v>
      </c>
      <c r="C27" s="4"/>
      <c r="D27" s="4"/>
      <c r="E27" s="73">
        <f t="shared" ref="E27:F27" si="15">E25-E26</f>
        <v>500</v>
      </c>
      <c r="F27" s="73">
        <f t="shared" si="15"/>
        <v>402</v>
      </c>
      <c r="G27" s="446">
        <f t="shared" ref="G27" si="16">G25-G26</f>
        <v>260</v>
      </c>
      <c r="H27" s="446">
        <f t="shared" ref="H27:M27" si="17">H25-H26</f>
        <v>685</v>
      </c>
      <c r="I27" s="446">
        <f t="shared" si="17"/>
        <v>447</v>
      </c>
      <c r="J27" s="446">
        <f t="shared" si="17"/>
        <v>328</v>
      </c>
      <c r="K27" s="446">
        <f t="shared" si="17"/>
        <v>204</v>
      </c>
      <c r="L27" s="446">
        <f t="shared" si="17"/>
        <v>525</v>
      </c>
      <c r="M27" s="446">
        <f t="shared" si="17"/>
        <v>505</v>
      </c>
      <c r="N27" s="446">
        <f t="shared" ref="N27:O27" si="18">N25-N26</f>
        <v>580</v>
      </c>
      <c r="O27" s="446">
        <f t="shared" si="18"/>
        <v>604</v>
      </c>
      <c r="P27" s="196">
        <f t="shared" ref="P27" si="19">P25-P26</f>
        <v>508</v>
      </c>
      <c r="Q27" s="191"/>
    </row>
    <row r="28" spans="1:19" ht="24" customHeight="1">
      <c r="A28" s="4"/>
      <c r="B28" s="12"/>
      <c r="C28" s="4"/>
      <c r="D28" s="4"/>
      <c r="E28" s="379"/>
      <c r="F28" s="379"/>
      <c r="G28" s="448"/>
      <c r="H28" s="448"/>
      <c r="I28" s="448"/>
      <c r="J28" s="448"/>
      <c r="K28" s="448"/>
      <c r="L28" s="448"/>
      <c r="M28" s="448"/>
      <c r="N28" s="448"/>
      <c r="O28" s="448"/>
      <c r="P28" s="198"/>
      <c r="Q28" s="191"/>
    </row>
    <row r="29" spans="1:19">
      <c r="A29" s="17"/>
      <c r="B29" s="14" t="s">
        <v>22</v>
      </c>
      <c r="C29" s="14"/>
      <c r="D29" s="14"/>
      <c r="E29" s="148"/>
      <c r="F29" s="148"/>
      <c r="G29" s="449"/>
      <c r="H29" s="449"/>
      <c r="I29" s="449"/>
      <c r="J29" s="449"/>
      <c r="K29" s="449"/>
      <c r="L29" s="449"/>
      <c r="M29" s="449"/>
      <c r="N29" s="449"/>
      <c r="O29" s="449"/>
      <c r="P29" s="199"/>
      <c r="Q29" s="191"/>
    </row>
    <row r="30" spans="1:19">
      <c r="A30" s="17"/>
      <c r="B30" s="14"/>
      <c r="C30" s="14" t="s">
        <v>24</v>
      </c>
      <c r="D30" s="14"/>
      <c r="E30" s="74">
        <v>0.66</v>
      </c>
      <c r="F30" s="74">
        <v>0.53</v>
      </c>
      <c r="G30" s="450">
        <v>0.34</v>
      </c>
      <c r="H30" s="450">
        <v>0.9</v>
      </c>
      <c r="I30" s="450">
        <v>0.57999999999999996</v>
      </c>
      <c r="J30" s="450">
        <v>0.43</v>
      </c>
      <c r="K30" s="450">
        <v>0.27</v>
      </c>
      <c r="L30" s="450">
        <v>0.68</v>
      </c>
      <c r="M30" s="450">
        <v>0.66</v>
      </c>
      <c r="N30" s="450">
        <v>0.75</v>
      </c>
      <c r="O30" s="450">
        <v>0.78</v>
      </c>
      <c r="P30" s="200">
        <v>0.66</v>
      </c>
      <c r="Q30" s="191"/>
    </row>
    <row r="31" spans="1:19">
      <c r="A31" s="17"/>
      <c r="B31" s="14"/>
      <c r="C31" s="14" t="s">
        <v>25</v>
      </c>
      <c r="D31" s="14"/>
      <c r="E31" s="74">
        <v>0.65</v>
      </c>
      <c r="F31" s="74">
        <v>0.52</v>
      </c>
      <c r="G31" s="450">
        <v>0.34</v>
      </c>
      <c r="H31" s="450">
        <v>0.89</v>
      </c>
      <c r="I31" s="450">
        <v>0.57999999999999996</v>
      </c>
      <c r="J31" s="450">
        <v>0.43</v>
      </c>
      <c r="K31" s="450">
        <v>0.26</v>
      </c>
      <c r="L31" s="450">
        <v>0.68</v>
      </c>
      <c r="M31" s="450">
        <v>0.65</v>
      </c>
      <c r="N31" s="450">
        <v>0.75</v>
      </c>
      <c r="O31" s="450">
        <v>0.78</v>
      </c>
      <c r="P31" s="200">
        <v>0.65</v>
      </c>
      <c r="Q31" s="191"/>
      <c r="S31" s="88"/>
    </row>
    <row r="32" spans="1:19" ht="4.1500000000000004" customHeight="1">
      <c r="A32" s="17"/>
      <c r="B32" s="14"/>
      <c r="C32" s="14"/>
      <c r="D32" s="14"/>
      <c r="E32" s="380"/>
      <c r="F32" s="380"/>
      <c r="G32" s="451"/>
      <c r="H32" s="451"/>
      <c r="I32" s="451"/>
      <c r="J32" s="451"/>
      <c r="K32" s="451"/>
      <c r="L32" s="451"/>
      <c r="M32" s="451"/>
      <c r="N32" s="451"/>
      <c r="O32" s="451"/>
      <c r="P32" s="201"/>
      <c r="Q32" s="191"/>
    </row>
    <row r="33" spans="1:19" ht="15">
      <c r="A33" s="17"/>
      <c r="B33" s="1" t="s">
        <v>23</v>
      </c>
      <c r="C33" s="17"/>
      <c r="D33" s="14"/>
      <c r="E33" s="381"/>
      <c r="F33" s="381"/>
      <c r="G33" s="452"/>
      <c r="H33" s="452"/>
      <c r="I33" s="452"/>
      <c r="J33" s="452"/>
      <c r="K33" s="452"/>
      <c r="L33" s="452"/>
      <c r="M33" s="452"/>
      <c r="N33" s="452"/>
      <c r="O33" s="452"/>
      <c r="P33" s="202"/>
      <c r="Q33" s="191"/>
      <c r="S33" s="88"/>
    </row>
    <row r="34" spans="1:19">
      <c r="A34" s="17"/>
      <c r="B34" s="14"/>
      <c r="C34" s="1" t="s">
        <v>24</v>
      </c>
      <c r="D34" s="14"/>
      <c r="E34" s="382">
        <v>759</v>
      </c>
      <c r="F34" s="382">
        <v>761</v>
      </c>
      <c r="G34" s="453">
        <v>763</v>
      </c>
      <c r="H34" s="453">
        <v>763</v>
      </c>
      <c r="I34" s="453">
        <v>764</v>
      </c>
      <c r="J34" s="453">
        <v>766</v>
      </c>
      <c r="K34" s="453">
        <v>767</v>
      </c>
      <c r="L34" s="453">
        <v>768</v>
      </c>
      <c r="M34" s="453">
        <v>769</v>
      </c>
      <c r="N34" s="453">
        <v>771</v>
      </c>
      <c r="O34" s="453">
        <v>772</v>
      </c>
      <c r="P34" s="203">
        <v>773</v>
      </c>
      <c r="Q34" s="191"/>
      <c r="S34" s="111"/>
    </row>
    <row r="35" spans="1:19">
      <c r="A35" s="17"/>
      <c r="B35" s="14"/>
      <c r="C35" s="1" t="s">
        <v>25</v>
      </c>
      <c r="D35" s="14"/>
      <c r="E35" s="382">
        <v>770</v>
      </c>
      <c r="F35" s="382">
        <v>770</v>
      </c>
      <c r="G35" s="453">
        <v>771</v>
      </c>
      <c r="H35" s="453">
        <v>771</v>
      </c>
      <c r="I35" s="453">
        <v>770</v>
      </c>
      <c r="J35" s="453">
        <v>770</v>
      </c>
      <c r="K35" s="453">
        <v>771</v>
      </c>
      <c r="L35" s="453">
        <v>773</v>
      </c>
      <c r="M35" s="453">
        <v>774</v>
      </c>
      <c r="N35" s="453">
        <v>776</v>
      </c>
      <c r="O35" s="453">
        <v>779</v>
      </c>
      <c r="P35" s="203">
        <v>780</v>
      </c>
      <c r="Q35" s="191"/>
      <c r="S35" s="111"/>
    </row>
    <row r="36" spans="1:19">
      <c r="A36" s="17"/>
      <c r="B36" s="14"/>
      <c r="D36" s="14"/>
      <c r="E36" s="383"/>
      <c r="F36" s="383"/>
      <c r="G36" s="454"/>
      <c r="H36" s="454"/>
      <c r="I36" s="454"/>
      <c r="J36" s="454"/>
      <c r="K36" s="454"/>
      <c r="L36" s="454"/>
      <c r="M36" s="454"/>
      <c r="N36" s="454"/>
      <c r="O36" s="454"/>
      <c r="P36" s="204"/>
      <c r="Q36" s="204"/>
      <c r="S36" s="111"/>
    </row>
    <row r="37" spans="1:19">
      <c r="A37" s="17"/>
      <c r="B37" s="14"/>
      <c r="D37" s="14"/>
      <c r="E37" s="384"/>
      <c r="F37" s="384"/>
      <c r="G37" s="455"/>
      <c r="H37" s="455"/>
      <c r="I37" s="455"/>
      <c r="J37" s="455"/>
      <c r="K37" s="455"/>
      <c r="L37" s="455"/>
      <c r="M37" s="455"/>
      <c r="N37" s="455"/>
      <c r="O37" s="455"/>
      <c r="P37" s="205"/>
      <c r="Q37" s="191"/>
    </row>
    <row r="38" spans="1:19">
      <c r="A38" s="9" t="s">
        <v>27</v>
      </c>
      <c r="B38" s="14"/>
      <c r="D38" s="14"/>
      <c r="E38" s="85"/>
      <c r="F38" s="85"/>
      <c r="G38" s="456"/>
      <c r="H38" s="456"/>
      <c r="I38" s="456"/>
      <c r="J38" s="456"/>
      <c r="K38" s="456"/>
      <c r="L38" s="456"/>
      <c r="M38" s="456"/>
      <c r="N38" s="456"/>
      <c r="O38" s="456"/>
      <c r="P38" s="206"/>
      <c r="Q38" s="191"/>
    </row>
    <row r="39" spans="1:19">
      <c r="A39" s="17"/>
      <c r="B39" s="14"/>
      <c r="D39" s="14"/>
      <c r="E39" s="67" t="str">
        <f t="shared" ref="E39:L39" si="20">E6</f>
        <v>Q1</v>
      </c>
      <c r="F39" s="67" t="str">
        <f t="shared" si="20"/>
        <v>Q2</v>
      </c>
      <c r="G39" s="457" t="str">
        <f t="shared" si="20"/>
        <v>Q3</v>
      </c>
      <c r="H39" s="457" t="str">
        <f t="shared" si="20"/>
        <v>Q4</v>
      </c>
      <c r="I39" s="457" t="str">
        <f t="shared" si="20"/>
        <v>Q1</v>
      </c>
      <c r="J39" s="457" t="str">
        <f t="shared" si="20"/>
        <v>Q2</v>
      </c>
      <c r="K39" s="457" t="str">
        <f t="shared" si="20"/>
        <v>Q3</v>
      </c>
      <c r="L39" s="457" t="str">
        <f t="shared" si="20"/>
        <v>Q4</v>
      </c>
      <c r="M39" s="457" t="str">
        <f t="shared" ref="M39:N39" si="21">M6</f>
        <v>Q1</v>
      </c>
      <c r="N39" s="457" t="str">
        <f t="shared" si="21"/>
        <v>Q2</v>
      </c>
      <c r="O39" s="457" t="str">
        <f t="shared" ref="O39:P39" si="22">O6</f>
        <v>Q3</v>
      </c>
      <c r="P39" s="207" t="str">
        <f t="shared" si="22"/>
        <v>Q4</v>
      </c>
      <c r="Q39" s="191"/>
    </row>
    <row r="40" spans="1:19">
      <c r="A40" s="17"/>
      <c r="B40" s="14"/>
      <c r="D40" s="14"/>
      <c r="E40" s="68" t="str">
        <f t="shared" ref="E40:L40" si="23">E7</f>
        <v>CY18</v>
      </c>
      <c r="F40" s="68" t="str">
        <f t="shared" si="23"/>
        <v>CY18</v>
      </c>
      <c r="G40" s="458" t="str">
        <f t="shared" si="23"/>
        <v>CY18</v>
      </c>
      <c r="H40" s="458" t="str">
        <f t="shared" si="23"/>
        <v>CY18</v>
      </c>
      <c r="I40" s="458" t="str">
        <f t="shared" si="23"/>
        <v>CY19</v>
      </c>
      <c r="J40" s="458" t="str">
        <f t="shared" si="23"/>
        <v>CY19</v>
      </c>
      <c r="K40" s="458" t="str">
        <f t="shared" si="23"/>
        <v>CY19</v>
      </c>
      <c r="L40" s="458" t="str">
        <f t="shared" si="23"/>
        <v>CY19</v>
      </c>
      <c r="M40" s="458" t="str">
        <f t="shared" ref="M40:N40" si="24">M7</f>
        <v>CY20</v>
      </c>
      <c r="N40" s="458" t="str">
        <f t="shared" si="24"/>
        <v>CY20</v>
      </c>
      <c r="O40" s="458" t="str">
        <f t="shared" ref="O40:P40" si="25">O7</f>
        <v>CY20</v>
      </c>
      <c r="P40" s="208" t="str">
        <f t="shared" si="25"/>
        <v>CY20</v>
      </c>
      <c r="Q40" s="191"/>
    </row>
    <row r="41" spans="1:19" ht="7.5" customHeight="1">
      <c r="A41" s="17"/>
      <c r="B41" s="14"/>
      <c r="D41" s="14"/>
      <c r="E41" s="75"/>
      <c r="F41" s="75"/>
      <c r="G41" s="459"/>
      <c r="H41" s="459"/>
      <c r="I41" s="459"/>
      <c r="J41" s="459"/>
      <c r="K41" s="459"/>
      <c r="L41" s="459"/>
      <c r="M41" s="459"/>
      <c r="N41" s="459"/>
      <c r="O41" s="459"/>
      <c r="P41" s="209"/>
      <c r="Q41" s="191"/>
    </row>
    <row r="42" spans="1:19" ht="16.5" customHeight="1">
      <c r="A42" s="17"/>
      <c r="B42" s="372" t="s">
        <v>62</v>
      </c>
      <c r="D42" s="14"/>
      <c r="E42" s="75"/>
      <c r="F42" s="75"/>
      <c r="G42" s="459"/>
      <c r="H42" s="459"/>
      <c r="I42" s="459"/>
      <c r="J42" s="459"/>
      <c r="K42" s="459"/>
      <c r="L42" s="459"/>
      <c r="M42" s="459"/>
      <c r="N42" s="459"/>
      <c r="O42" s="459"/>
      <c r="P42" s="209"/>
      <c r="Q42" s="191"/>
    </row>
    <row r="43" spans="1:19" ht="16.5" customHeight="1">
      <c r="A43" s="17"/>
      <c r="B43" s="372"/>
      <c r="C43" s="372" t="s">
        <v>90</v>
      </c>
      <c r="D43" s="3"/>
      <c r="E43" s="75"/>
      <c r="F43" s="75"/>
      <c r="G43" s="459"/>
      <c r="H43" s="459"/>
      <c r="I43" s="459"/>
      <c r="J43" s="459"/>
      <c r="K43" s="459"/>
      <c r="L43" s="459"/>
      <c r="M43" s="459"/>
      <c r="N43" s="459"/>
      <c r="O43" s="459"/>
      <c r="P43" s="209"/>
      <c r="Q43" s="191"/>
    </row>
    <row r="44" spans="1:19">
      <c r="A44" s="5"/>
      <c r="B44" s="13"/>
      <c r="C44" s="373" t="s">
        <v>91</v>
      </c>
      <c r="D44" s="5"/>
      <c r="E44" s="76">
        <f t="shared" ref="E44:L44" si="26">E12/E$9</f>
        <v>8.2442748091603055E-2</v>
      </c>
      <c r="F44" s="76">
        <f t="shared" si="26"/>
        <v>7.6782449725776969E-2</v>
      </c>
      <c r="G44" s="460">
        <f t="shared" si="26"/>
        <v>8.3994708994708997E-2</v>
      </c>
      <c r="H44" s="460">
        <f t="shared" si="26"/>
        <v>0.12725745485090298</v>
      </c>
      <c r="I44" s="460">
        <f t="shared" si="26"/>
        <v>8.3287671232876712E-2</v>
      </c>
      <c r="J44" s="460">
        <f t="shared" si="26"/>
        <v>7.0916905444126072E-2</v>
      </c>
      <c r="K44" s="460">
        <f t="shared" si="26"/>
        <v>0.10686427457098284</v>
      </c>
      <c r="L44" s="460">
        <f t="shared" si="26"/>
        <v>0.13494461228600202</v>
      </c>
      <c r="M44" s="460">
        <f>M12/M$9</f>
        <v>6.6554809843400453E-2</v>
      </c>
      <c r="N44" s="460">
        <f>N12/N$9</f>
        <v>7.0910973084886128E-2</v>
      </c>
      <c r="O44" s="460">
        <f>O12/O$9</f>
        <v>5.1688843398157623E-2</v>
      </c>
      <c r="P44" s="210">
        <f>P12/P$9</f>
        <v>0.14463323663489433</v>
      </c>
      <c r="Q44" s="191"/>
    </row>
    <row r="45" spans="1:19">
      <c r="A45" s="5"/>
      <c r="B45" s="13"/>
      <c r="C45" s="373" t="s">
        <v>92</v>
      </c>
      <c r="D45" s="5"/>
      <c r="E45" s="76">
        <f t="shared" ref="E45:L45" si="27">E13/E$9</f>
        <v>7.4300254452926207E-2</v>
      </c>
      <c r="F45" s="76">
        <f t="shared" si="27"/>
        <v>2.9859841560024376E-2</v>
      </c>
      <c r="G45" s="460">
        <f t="shared" si="27"/>
        <v>1.3227513227513227E-2</v>
      </c>
      <c r="H45" s="460">
        <f t="shared" si="27"/>
        <v>6.5938681226375473E-2</v>
      </c>
      <c r="I45" s="460">
        <f t="shared" si="27"/>
        <v>6.0821917808219175E-2</v>
      </c>
      <c r="J45" s="460">
        <f t="shared" si="27"/>
        <v>3.6532951289398284E-2</v>
      </c>
      <c r="K45" s="460">
        <f t="shared" si="27"/>
        <v>7.0202808112324495E-3</v>
      </c>
      <c r="L45" s="460">
        <f t="shared" si="27"/>
        <v>3.4743202416918431E-2</v>
      </c>
      <c r="M45" s="460">
        <f t="shared" ref="M45:N45" si="28">M13/M$9</f>
        <v>4.5861297539149887E-2</v>
      </c>
      <c r="N45" s="460">
        <f t="shared" si="28"/>
        <v>1.7080745341614908E-2</v>
      </c>
      <c r="O45" s="460">
        <f t="shared" ref="O45:P45" si="29">O13/O$9</f>
        <v>1.8935516888433982E-2</v>
      </c>
      <c r="P45" s="210">
        <f t="shared" si="29"/>
        <v>4.8487360132615002E-2</v>
      </c>
      <c r="Q45" s="191"/>
    </row>
    <row r="46" spans="1:19">
      <c r="A46" s="5"/>
      <c r="B46" s="13"/>
      <c r="C46" s="372" t="s">
        <v>259</v>
      </c>
      <c r="D46" s="5"/>
      <c r="E46" s="76"/>
      <c r="F46" s="76"/>
      <c r="G46" s="460"/>
      <c r="H46" s="460"/>
      <c r="I46" s="460"/>
      <c r="J46" s="460"/>
      <c r="K46" s="460"/>
      <c r="L46" s="460"/>
      <c r="M46" s="460"/>
      <c r="N46" s="460"/>
      <c r="O46" s="460"/>
      <c r="P46" s="210"/>
      <c r="Q46" s="191"/>
    </row>
    <row r="47" spans="1:19">
      <c r="A47" s="5"/>
      <c r="B47" s="13"/>
      <c r="C47" s="373" t="s">
        <v>93</v>
      </c>
      <c r="D47" s="5"/>
      <c r="E47" s="76">
        <f t="shared" ref="E47:L47" si="30">E15/E$9</f>
        <v>0.13740458015267176</v>
      </c>
      <c r="F47" s="76">
        <f t="shared" si="30"/>
        <v>0.15234613040828762</v>
      </c>
      <c r="G47" s="460">
        <f t="shared" si="30"/>
        <v>0.16997354497354497</v>
      </c>
      <c r="H47" s="460">
        <f t="shared" si="30"/>
        <v>0.10541789164216715</v>
      </c>
      <c r="I47" s="460">
        <f t="shared" si="30"/>
        <v>0.13095890410958905</v>
      </c>
      <c r="J47" s="460">
        <f t="shared" si="30"/>
        <v>0.16475644699140402</v>
      </c>
      <c r="K47" s="460">
        <f t="shared" si="30"/>
        <v>0.19188767550702029</v>
      </c>
      <c r="L47" s="460">
        <f t="shared" si="30"/>
        <v>0.12638469284994966</v>
      </c>
      <c r="M47" s="460">
        <f t="shared" ref="M47:N47" si="31">M15/M$9</f>
        <v>0.14429530201342283</v>
      </c>
      <c r="N47" s="460">
        <f t="shared" si="31"/>
        <v>0.14026915113871635</v>
      </c>
      <c r="O47" s="460">
        <f t="shared" ref="O47:P47" si="32">O15/O$9</f>
        <v>0.14841351074718526</v>
      </c>
      <c r="P47" s="210">
        <f t="shared" si="32"/>
        <v>0.12971404890178201</v>
      </c>
      <c r="Q47" s="191"/>
    </row>
    <row r="48" spans="1:19">
      <c r="A48" s="5"/>
      <c r="B48" s="13"/>
      <c r="C48" s="373" t="s">
        <v>92</v>
      </c>
      <c r="D48" s="5"/>
      <c r="E48" s="76">
        <f t="shared" ref="E48:L48" si="33">E16/E$9</f>
        <v>4.2748091603053436E-2</v>
      </c>
      <c r="F48" s="76">
        <f t="shared" si="33"/>
        <v>5.1797684338817797E-2</v>
      </c>
      <c r="G48" s="460">
        <f t="shared" si="33"/>
        <v>7.2089947089947093E-2</v>
      </c>
      <c r="H48" s="460">
        <f t="shared" si="33"/>
        <v>5.0818983620327593E-2</v>
      </c>
      <c r="I48" s="460">
        <f t="shared" si="33"/>
        <v>3.3424657534246574E-2</v>
      </c>
      <c r="J48" s="460">
        <f t="shared" si="33"/>
        <v>3.7965616045845273E-2</v>
      </c>
      <c r="K48" s="460">
        <f t="shared" si="33"/>
        <v>3.9001560062402497E-2</v>
      </c>
      <c r="L48" s="460">
        <f t="shared" si="33"/>
        <v>3.4239677744209468E-2</v>
      </c>
      <c r="M48" s="460">
        <f t="shared" ref="M48:N48" si="34">M16/M$9</f>
        <v>2.5727069351230425E-2</v>
      </c>
      <c r="N48" s="460">
        <f t="shared" si="34"/>
        <v>1.4492753623188406E-2</v>
      </c>
      <c r="O48" s="460">
        <f t="shared" ref="O48:P48" si="35">O16/O$9</f>
        <v>2.0982599795291709E-2</v>
      </c>
      <c r="P48" s="210">
        <f t="shared" si="35"/>
        <v>1.6162453377538334E-2</v>
      </c>
      <c r="Q48" s="191"/>
    </row>
    <row r="49" spans="1:17">
      <c r="A49" s="5"/>
      <c r="B49" s="5"/>
      <c r="C49" s="1" t="s">
        <v>29</v>
      </c>
      <c r="D49" s="5"/>
      <c r="E49" s="76">
        <f t="shared" ref="E49:L49" si="36">E17/E$9</f>
        <v>0.13180661577608144</v>
      </c>
      <c r="F49" s="76">
        <f t="shared" si="36"/>
        <v>0.15539305301645337</v>
      </c>
      <c r="G49" s="460">
        <f t="shared" si="36"/>
        <v>0.17394179894179895</v>
      </c>
      <c r="H49" s="460">
        <f t="shared" si="36"/>
        <v>0.13649727005459891</v>
      </c>
      <c r="I49" s="460">
        <f t="shared" si="36"/>
        <v>0.13643835616438357</v>
      </c>
      <c r="J49" s="460">
        <f t="shared" si="36"/>
        <v>0.17478510028653296</v>
      </c>
      <c r="K49" s="460">
        <f t="shared" si="36"/>
        <v>0.16380655226209048</v>
      </c>
      <c r="L49" s="460">
        <f t="shared" si="36"/>
        <v>0.14904330312185296</v>
      </c>
      <c r="M49" s="460">
        <f t="shared" ref="M49:N49" si="37">M17/M$9</f>
        <v>0.13310961968680091</v>
      </c>
      <c r="N49" s="460">
        <f t="shared" si="37"/>
        <v>0.15062111801242237</v>
      </c>
      <c r="O49" s="460">
        <f t="shared" ref="O49:P49" si="38">O17/O$9</f>
        <v>0.14022517911975435</v>
      </c>
      <c r="P49" s="210">
        <f t="shared" si="38"/>
        <v>0.14504765851636967</v>
      </c>
      <c r="Q49" s="191"/>
    </row>
    <row r="50" spans="1:17">
      <c r="A50" s="5"/>
      <c r="B50" s="5"/>
      <c r="C50" s="1" t="s">
        <v>30</v>
      </c>
      <c r="D50" s="5"/>
      <c r="E50" s="76">
        <f t="shared" ref="E50:L50" si="39">E18/E$9</f>
        <v>0.12773536895674301</v>
      </c>
      <c r="F50" s="76">
        <f t="shared" si="39"/>
        <v>0.13772090188909203</v>
      </c>
      <c r="G50" s="460">
        <f t="shared" si="39"/>
        <v>0.17394179894179895</v>
      </c>
      <c r="H50" s="460">
        <f t="shared" si="39"/>
        <v>0.13481730365392691</v>
      </c>
      <c r="I50" s="460">
        <f t="shared" si="39"/>
        <v>0.11342465753424658</v>
      </c>
      <c r="J50" s="460">
        <f t="shared" si="39"/>
        <v>0.13681948424068768</v>
      </c>
      <c r="K50" s="460">
        <f t="shared" si="39"/>
        <v>0.1419656786271451</v>
      </c>
      <c r="L50" s="460">
        <f t="shared" si="39"/>
        <v>0.17421953675730112</v>
      </c>
      <c r="M50" s="460">
        <f t="shared" ref="M50:N50" si="40">M18/M$9</f>
        <v>0.13590604026845637</v>
      </c>
      <c r="N50" s="460">
        <f t="shared" si="40"/>
        <v>0.12525879917184266</v>
      </c>
      <c r="O50" s="460">
        <f t="shared" ref="O50:P50" si="41">O18/O$9</f>
        <v>0.12180143295803481</v>
      </c>
      <c r="P50" s="210">
        <f t="shared" si="41"/>
        <v>0.14131786158309159</v>
      </c>
      <c r="Q50" s="191"/>
    </row>
    <row r="51" spans="1:17">
      <c r="A51" s="5"/>
      <c r="B51" s="5"/>
      <c r="C51" s="1" t="s">
        <v>31</v>
      </c>
      <c r="D51" s="5"/>
      <c r="E51" s="76">
        <f t="shared" ref="E51:L51" si="42">E19/E$9</f>
        <v>0.10076335877862595</v>
      </c>
      <c r="F51" s="76">
        <f t="shared" si="42"/>
        <v>0.13162705667276051</v>
      </c>
      <c r="G51" s="460">
        <f t="shared" si="42"/>
        <v>0.13756613756613756</v>
      </c>
      <c r="H51" s="460">
        <f t="shared" si="42"/>
        <v>8.3578328433431326E-2</v>
      </c>
      <c r="I51" s="460">
        <f t="shared" si="42"/>
        <v>9.808219178082192E-2</v>
      </c>
      <c r="J51" s="460">
        <f t="shared" si="42"/>
        <v>0.12177650429799428</v>
      </c>
      <c r="K51" s="460">
        <f t="shared" si="42"/>
        <v>0.13806552262090482</v>
      </c>
      <c r="L51" s="460">
        <f t="shared" si="42"/>
        <v>0.10322255790533737</v>
      </c>
      <c r="M51" s="460">
        <f t="shared" ref="M51:N51" si="43">M19/M$9</f>
        <v>9.340044742729306E-2</v>
      </c>
      <c r="N51" s="460">
        <f t="shared" si="43"/>
        <v>9.0579710144927536E-2</v>
      </c>
      <c r="O51" s="460">
        <f t="shared" ref="O51:P51" si="44">O19/O$9</f>
        <v>9.518935516888434E-2</v>
      </c>
      <c r="P51" s="210">
        <f t="shared" si="44"/>
        <v>0.10567757977621219</v>
      </c>
      <c r="Q51" s="191"/>
    </row>
    <row r="52" spans="1:17">
      <c r="A52" s="5"/>
      <c r="B52" s="5"/>
      <c r="C52" s="1" t="s">
        <v>181</v>
      </c>
      <c r="D52" s="5"/>
      <c r="E52" s="433">
        <f t="shared" ref="E52:L52" si="45">E20/E$9</f>
        <v>0</v>
      </c>
      <c r="F52" s="433">
        <f t="shared" si="45"/>
        <v>0</v>
      </c>
      <c r="G52" s="461">
        <f t="shared" si="45"/>
        <v>0</v>
      </c>
      <c r="H52" s="461">
        <f t="shared" si="45"/>
        <v>4.1999160016799666E-3</v>
      </c>
      <c r="I52" s="461">
        <f t="shared" si="45"/>
        <v>3.1232876712328769E-2</v>
      </c>
      <c r="J52" s="461">
        <f t="shared" si="45"/>
        <v>1.5759312320916905E-2</v>
      </c>
      <c r="K52" s="461">
        <f t="shared" si="45"/>
        <v>1.8720748829953199E-2</v>
      </c>
      <c r="L52" s="461">
        <f t="shared" si="45"/>
        <v>1.460221550855992E-2</v>
      </c>
      <c r="M52" s="461">
        <f t="shared" ref="M52:N52" si="46">M20/M$9</f>
        <v>1.2863534675615212E-2</v>
      </c>
      <c r="N52" s="461">
        <f t="shared" si="46"/>
        <v>3.105590062111801E-3</v>
      </c>
      <c r="O52" s="461">
        <f t="shared" ref="O52:P52" si="47">O20/O$9</f>
        <v>4.6059365404298872E-3</v>
      </c>
      <c r="P52" s="434">
        <f t="shared" si="47"/>
        <v>2.2793203481143803E-2</v>
      </c>
      <c r="Q52" s="191"/>
    </row>
    <row r="53" spans="1:17" ht="15">
      <c r="A53" s="5"/>
      <c r="B53" s="5"/>
      <c r="C53" s="5"/>
      <c r="D53" s="5" t="s">
        <v>61</v>
      </c>
      <c r="E53" s="77">
        <f t="shared" ref="E53:L53" si="48">E21/E$9</f>
        <v>0.69720101781170485</v>
      </c>
      <c r="F53" s="77">
        <f t="shared" si="48"/>
        <v>0.7355271176112127</v>
      </c>
      <c r="G53" s="462">
        <f t="shared" si="48"/>
        <v>0.82473544973544977</v>
      </c>
      <c r="H53" s="462">
        <f t="shared" si="48"/>
        <v>0.70852582948341036</v>
      </c>
      <c r="I53" s="462">
        <f t="shared" si="48"/>
        <v>0.68767123287671228</v>
      </c>
      <c r="J53" s="462">
        <f t="shared" si="48"/>
        <v>0.75931232091690548</v>
      </c>
      <c r="K53" s="462">
        <f t="shared" si="48"/>
        <v>0.80733229329173162</v>
      </c>
      <c r="L53" s="462">
        <f t="shared" si="48"/>
        <v>0.77139979859013097</v>
      </c>
      <c r="M53" s="462">
        <f t="shared" ref="M53:N53" si="49">M21/M$9</f>
        <v>0.65771812080536918</v>
      </c>
      <c r="N53" s="462">
        <f t="shared" si="49"/>
        <v>0.6123188405797102</v>
      </c>
      <c r="O53" s="462">
        <f t="shared" ref="O53:P53" si="50">O21/O$9</f>
        <v>0.60184237461617196</v>
      </c>
      <c r="P53" s="211">
        <f t="shared" si="50"/>
        <v>0.75383340240364693</v>
      </c>
      <c r="Q53" s="191"/>
    </row>
    <row r="54" spans="1:17">
      <c r="A54" s="6"/>
      <c r="B54" s="12" t="s">
        <v>1</v>
      </c>
      <c r="C54" s="374"/>
      <c r="D54" s="6"/>
      <c r="E54" s="78">
        <f t="shared" ref="E54:L54" si="51">E22/E$9</f>
        <v>0.30279898218829515</v>
      </c>
      <c r="F54" s="78">
        <f t="shared" si="51"/>
        <v>0.2644728823887873</v>
      </c>
      <c r="G54" s="463">
        <f t="shared" si="51"/>
        <v>0.17526455026455026</v>
      </c>
      <c r="H54" s="463">
        <f t="shared" si="51"/>
        <v>0.29147417051658969</v>
      </c>
      <c r="I54" s="463">
        <f t="shared" si="51"/>
        <v>0.31232876712328766</v>
      </c>
      <c r="J54" s="463">
        <f t="shared" si="51"/>
        <v>0.24068767908309455</v>
      </c>
      <c r="K54" s="463">
        <f t="shared" si="51"/>
        <v>0.19266770670826833</v>
      </c>
      <c r="L54" s="463">
        <f t="shared" si="51"/>
        <v>0.22860020140986909</v>
      </c>
      <c r="M54" s="463">
        <f t="shared" ref="M54:N54" si="52">M22/M$9</f>
        <v>0.34228187919463088</v>
      </c>
      <c r="N54" s="463">
        <f t="shared" si="52"/>
        <v>0.38768115942028986</v>
      </c>
      <c r="O54" s="463">
        <f t="shared" ref="O54:P54" si="53">O22/O$9</f>
        <v>0.39815762538382804</v>
      </c>
      <c r="P54" s="212">
        <f t="shared" si="53"/>
        <v>0.24616659759635309</v>
      </c>
      <c r="Q54" s="191"/>
    </row>
    <row r="55" spans="1:17">
      <c r="A55" s="7"/>
      <c r="B55" s="115" t="s">
        <v>81</v>
      </c>
      <c r="C55" s="7"/>
      <c r="D55" s="7"/>
      <c r="E55" s="76">
        <f t="shared" ref="E55:L55" si="54">E23/E$9</f>
        <v>1.4249363867684479E-2</v>
      </c>
      <c r="F55" s="76">
        <f t="shared" si="54"/>
        <v>1.5843997562461912E-2</v>
      </c>
      <c r="G55" s="460">
        <f t="shared" si="54"/>
        <v>8.5978835978835974E-3</v>
      </c>
      <c r="H55" s="460">
        <f t="shared" si="54"/>
        <v>1.6799664006719867E-3</v>
      </c>
      <c r="I55" s="460">
        <f t="shared" si="54"/>
        <v>1.6438356164383563E-3</v>
      </c>
      <c r="J55" s="460">
        <f t="shared" si="54"/>
        <v>-2.4355300859598854E-2</v>
      </c>
      <c r="K55" s="460">
        <f t="shared" si="54"/>
        <v>-1.5600624024960999E-3</v>
      </c>
      <c r="L55" s="460">
        <f t="shared" si="54"/>
        <v>3.5246727089627392E-3</v>
      </c>
      <c r="M55" s="460">
        <f t="shared" ref="M55:N55" si="55">M23/M$9</f>
        <v>4.4742729306487695E-3</v>
      </c>
      <c r="N55" s="460">
        <f t="shared" si="55"/>
        <v>1.1387163561076604E-2</v>
      </c>
      <c r="O55" s="460">
        <f t="shared" ref="O55:P55" si="56">O23/O$9</f>
        <v>1.2794268167860799E-2</v>
      </c>
      <c r="P55" s="210">
        <f t="shared" si="56"/>
        <v>1.28470783257356E-2</v>
      </c>
      <c r="Q55" s="191"/>
    </row>
    <row r="56" spans="1:17" ht="15">
      <c r="A56" s="7"/>
      <c r="B56" s="115" t="s">
        <v>119</v>
      </c>
      <c r="C56" s="7"/>
      <c r="D56" s="7"/>
      <c r="E56" s="77">
        <f t="shared" ref="E56:L56" si="57">E24/E$9</f>
        <v>0</v>
      </c>
      <c r="F56" s="77">
        <f t="shared" si="57"/>
        <v>0</v>
      </c>
      <c r="G56" s="462">
        <f t="shared" si="57"/>
        <v>2.6455026455026454E-2</v>
      </c>
      <c r="H56" s="462">
        <f t="shared" si="57"/>
        <v>0</v>
      </c>
      <c r="I56" s="462">
        <f t="shared" si="57"/>
        <v>0</v>
      </c>
      <c r="J56" s="462">
        <f t="shared" si="57"/>
        <v>0</v>
      </c>
      <c r="K56" s="462">
        <f t="shared" si="57"/>
        <v>0</v>
      </c>
      <c r="L56" s="462">
        <f t="shared" si="57"/>
        <v>0</v>
      </c>
      <c r="M56" s="462">
        <f t="shared" ref="M56:N56" si="58">M24/M$9</f>
        <v>0</v>
      </c>
      <c r="N56" s="462">
        <f t="shared" si="58"/>
        <v>0</v>
      </c>
      <c r="O56" s="462">
        <f t="shared" ref="O56:P56" si="59">O24/O$9</f>
        <v>1.5864892528147389E-2</v>
      </c>
      <c r="P56" s="211">
        <f t="shared" si="59"/>
        <v>0</v>
      </c>
      <c r="Q56" s="191"/>
    </row>
    <row r="57" spans="1:17">
      <c r="A57" s="7"/>
      <c r="B57" s="10" t="s">
        <v>77</v>
      </c>
      <c r="C57" s="376"/>
      <c r="D57" s="7"/>
      <c r="E57" s="76">
        <f t="shared" ref="E57:L57" si="60">E25/E$9</f>
        <v>0.28854961832061071</v>
      </c>
      <c r="F57" s="76">
        <f t="shared" si="60"/>
        <v>0.24862888482632542</v>
      </c>
      <c r="G57" s="460">
        <f t="shared" si="60"/>
        <v>0.1402116402116402</v>
      </c>
      <c r="H57" s="460">
        <f t="shared" si="60"/>
        <v>0.28979420411591766</v>
      </c>
      <c r="I57" s="460">
        <f t="shared" si="60"/>
        <v>0.31068493150684934</v>
      </c>
      <c r="J57" s="460">
        <f t="shared" si="60"/>
        <v>0.26504297994269344</v>
      </c>
      <c r="K57" s="460">
        <f t="shared" si="60"/>
        <v>0.19422776911076442</v>
      </c>
      <c r="L57" s="460">
        <f t="shared" si="60"/>
        <v>0.22507552870090636</v>
      </c>
      <c r="M57" s="460">
        <f t="shared" ref="M57:N57" si="61">M25/M$9</f>
        <v>0.3378076062639821</v>
      </c>
      <c r="N57" s="460">
        <f t="shared" si="61"/>
        <v>0.37629399585921325</v>
      </c>
      <c r="O57" s="460">
        <f t="shared" ref="O57:P57" si="62">O25/O$9</f>
        <v>0.36949846468781988</v>
      </c>
      <c r="P57" s="210">
        <f t="shared" si="62"/>
        <v>0.23331951927061748</v>
      </c>
      <c r="Q57" s="191"/>
    </row>
    <row r="58" spans="1:17" ht="15">
      <c r="A58" s="7"/>
      <c r="B58" s="377" t="s">
        <v>78</v>
      </c>
      <c r="C58" s="376"/>
      <c r="D58" s="7"/>
      <c r="E58" s="77">
        <f t="shared" ref="E58:L58" si="63">E26/E$9</f>
        <v>3.4096692111959287E-2</v>
      </c>
      <c r="F58" s="77">
        <f t="shared" si="63"/>
        <v>3.6563071297989031E-3</v>
      </c>
      <c r="G58" s="462">
        <f t="shared" si="63"/>
        <v>-3.1746031746031744E-2</v>
      </c>
      <c r="H58" s="462">
        <f t="shared" si="63"/>
        <v>2.0999580008399833E-3</v>
      </c>
      <c r="I58" s="462">
        <f t="shared" si="63"/>
        <v>6.575342465753424E-2</v>
      </c>
      <c r="J58" s="462">
        <f t="shared" si="63"/>
        <v>3.0085959885386818E-2</v>
      </c>
      <c r="K58" s="462">
        <f t="shared" si="63"/>
        <v>3.5101404056162244E-2</v>
      </c>
      <c r="L58" s="462">
        <f t="shared" si="63"/>
        <v>-3.9274924471299093E-2</v>
      </c>
      <c r="M58" s="462">
        <f t="shared" ref="M58:N58" si="64">M26/M$9</f>
        <v>5.5369127516778527E-2</v>
      </c>
      <c r="N58" s="462">
        <f t="shared" si="64"/>
        <v>7.6086956521739135E-2</v>
      </c>
      <c r="O58" s="462">
        <f t="shared" ref="O58:P58" si="65">O26/O$9</f>
        <v>6.0388945752302969E-2</v>
      </c>
      <c r="P58" s="211">
        <f t="shared" si="65"/>
        <v>2.2793203481143803E-2</v>
      </c>
      <c r="Q58" s="191"/>
    </row>
    <row r="59" spans="1:17" ht="15">
      <c r="A59" s="4"/>
      <c r="B59" s="12" t="s">
        <v>212</v>
      </c>
      <c r="C59" s="4"/>
      <c r="D59" s="4"/>
      <c r="E59" s="385">
        <f t="shared" ref="E59:L59" si="66">E27/E$9</f>
        <v>0.2544529262086514</v>
      </c>
      <c r="F59" s="385">
        <f t="shared" si="66"/>
        <v>0.2449725776965265</v>
      </c>
      <c r="G59" s="464">
        <f t="shared" si="66"/>
        <v>0.17195767195767195</v>
      </c>
      <c r="H59" s="464">
        <f t="shared" si="66"/>
        <v>0.28769424611507771</v>
      </c>
      <c r="I59" s="464">
        <f t="shared" si="66"/>
        <v>0.24493150684931506</v>
      </c>
      <c r="J59" s="464">
        <f t="shared" si="66"/>
        <v>0.23495702005730659</v>
      </c>
      <c r="K59" s="464">
        <f t="shared" si="66"/>
        <v>0.15912636505460218</v>
      </c>
      <c r="L59" s="464">
        <f t="shared" si="66"/>
        <v>0.26435045317220546</v>
      </c>
      <c r="M59" s="464">
        <f t="shared" ref="M59:N59" si="67">M27/M$9</f>
        <v>0.28243847874720357</v>
      </c>
      <c r="N59" s="464">
        <f t="shared" si="67"/>
        <v>0.30020703933747411</v>
      </c>
      <c r="O59" s="464">
        <f t="shared" ref="O59:P59" si="68">O27/O$9</f>
        <v>0.30910951893551691</v>
      </c>
      <c r="P59" s="213">
        <f t="shared" si="68"/>
        <v>0.21052631578947367</v>
      </c>
      <c r="Q59" s="191"/>
    </row>
    <row r="60" spans="1:17" ht="15">
      <c r="A60" s="4"/>
      <c r="B60" s="12"/>
      <c r="C60" s="4"/>
      <c r="D60" s="4"/>
      <c r="E60" s="385"/>
      <c r="F60" s="385"/>
      <c r="G60" s="464"/>
      <c r="H60" s="464"/>
      <c r="I60" s="464"/>
      <c r="J60" s="464"/>
      <c r="K60" s="464"/>
      <c r="L60" s="464"/>
      <c r="M60" s="464"/>
      <c r="N60" s="464"/>
      <c r="O60" s="464"/>
      <c r="P60" s="213"/>
      <c r="Q60" s="191"/>
    </row>
    <row r="61" spans="1:17" ht="15">
      <c r="A61" s="4"/>
      <c r="B61" s="386"/>
      <c r="C61" s="4"/>
      <c r="D61" s="4"/>
      <c r="E61" s="385"/>
      <c r="F61" s="385"/>
      <c r="G61" s="464"/>
      <c r="H61" s="464"/>
      <c r="I61" s="464"/>
      <c r="J61" s="464"/>
      <c r="K61" s="464"/>
      <c r="L61" s="464"/>
      <c r="M61" s="464"/>
      <c r="N61" s="464"/>
      <c r="O61" s="464"/>
      <c r="P61" s="213"/>
      <c r="Q61" s="191"/>
    </row>
    <row r="62" spans="1:17" ht="15">
      <c r="A62" s="9" t="s">
        <v>202</v>
      </c>
      <c r="B62" s="11"/>
      <c r="C62" s="387"/>
      <c r="D62" s="11"/>
      <c r="E62" s="388"/>
      <c r="F62" s="388"/>
      <c r="G62" s="465"/>
      <c r="H62" s="465"/>
      <c r="I62" s="465"/>
      <c r="J62" s="465"/>
      <c r="K62" s="465"/>
      <c r="L62" s="465"/>
      <c r="M62" s="465"/>
      <c r="N62" s="465"/>
      <c r="O62" s="465"/>
      <c r="P62" s="214"/>
      <c r="Q62" s="191"/>
    </row>
    <row r="63" spans="1:17" ht="14.25" customHeight="1">
      <c r="A63" s="11"/>
      <c r="B63" s="387"/>
      <c r="C63" s="387"/>
      <c r="D63" s="11"/>
      <c r="E63" s="67" t="str">
        <f t="shared" ref="E63:L63" si="69">E6</f>
        <v>Q1</v>
      </c>
      <c r="F63" s="67" t="str">
        <f t="shared" si="69"/>
        <v>Q2</v>
      </c>
      <c r="G63" s="457" t="str">
        <f t="shared" si="69"/>
        <v>Q3</v>
      </c>
      <c r="H63" s="457" t="str">
        <f t="shared" si="69"/>
        <v>Q4</v>
      </c>
      <c r="I63" s="457" t="str">
        <f t="shared" si="69"/>
        <v>Q1</v>
      </c>
      <c r="J63" s="457" t="str">
        <f t="shared" si="69"/>
        <v>Q2</v>
      </c>
      <c r="K63" s="457" t="str">
        <f t="shared" si="69"/>
        <v>Q3</v>
      </c>
      <c r="L63" s="457" t="str">
        <f t="shared" si="69"/>
        <v>Q4</v>
      </c>
      <c r="M63" s="457" t="str">
        <f t="shared" ref="M63:N63" si="70">M6</f>
        <v>Q1</v>
      </c>
      <c r="N63" s="457" t="str">
        <f t="shared" si="70"/>
        <v>Q2</v>
      </c>
      <c r="O63" s="457" t="str">
        <f t="shared" ref="O63:P63" si="71">O6</f>
        <v>Q3</v>
      </c>
      <c r="P63" s="207" t="str">
        <f t="shared" si="71"/>
        <v>Q4</v>
      </c>
      <c r="Q63" s="191"/>
    </row>
    <row r="64" spans="1:17">
      <c r="A64" s="11"/>
      <c r="B64" s="389"/>
      <c r="C64" s="389"/>
      <c r="D64" s="11"/>
      <c r="E64" s="68" t="str">
        <f t="shared" ref="E64:L64" si="72">E7</f>
        <v>CY18</v>
      </c>
      <c r="F64" s="68" t="str">
        <f t="shared" si="72"/>
        <v>CY18</v>
      </c>
      <c r="G64" s="458" t="str">
        <f t="shared" si="72"/>
        <v>CY18</v>
      </c>
      <c r="H64" s="458" t="str">
        <f t="shared" si="72"/>
        <v>CY18</v>
      </c>
      <c r="I64" s="458" t="str">
        <f t="shared" si="72"/>
        <v>CY19</v>
      </c>
      <c r="J64" s="458" t="str">
        <f t="shared" si="72"/>
        <v>CY19</v>
      </c>
      <c r="K64" s="458" t="str">
        <f t="shared" si="72"/>
        <v>CY19</v>
      </c>
      <c r="L64" s="458" t="str">
        <f t="shared" si="72"/>
        <v>CY19</v>
      </c>
      <c r="M64" s="458" t="str">
        <f t="shared" ref="M64:N64" si="73">M7</f>
        <v>CY20</v>
      </c>
      <c r="N64" s="458" t="str">
        <f t="shared" si="73"/>
        <v>CY20</v>
      </c>
      <c r="O64" s="458" t="str">
        <f t="shared" ref="O64:P64" si="74">O7</f>
        <v>CY20</v>
      </c>
      <c r="P64" s="208" t="str">
        <f t="shared" si="74"/>
        <v>CY20</v>
      </c>
      <c r="Q64" s="191"/>
    </row>
    <row r="65" spans="1:18" ht="7.5" customHeight="1">
      <c r="A65" s="10"/>
      <c r="B65" s="10"/>
      <c r="C65" s="10"/>
      <c r="D65" s="10"/>
      <c r="E65" s="390"/>
      <c r="F65" s="390"/>
      <c r="G65" s="466"/>
      <c r="H65" s="466"/>
      <c r="I65" s="466"/>
      <c r="J65" s="466"/>
      <c r="K65" s="466"/>
      <c r="L65" s="466"/>
      <c r="M65" s="466"/>
      <c r="N65" s="466"/>
      <c r="O65" s="466"/>
      <c r="P65" s="215"/>
      <c r="Q65" s="191"/>
    </row>
    <row r="66" spans="1:18">
      <c r="A66" s="3"/>
      <c r="B66" s="372" t="s">
        <v>63</v>
      </c>
      <c r="C66" s="4"/>
      <c r="D66" s="3"/>
      <c r="E66" s="130">
        <v>1965</v>
      </c>
      <c r="F66" s="130">
        <v>1641</v>
      </c>
      <c r="G66" s="441">
        <v>1512</v>
      </c>
      <c r="H66" s="441">
        <v>2381</v>
      </c>
      <c r="I66" s="441">
        <v>1825</v>
      </c>
      <c r="J66" s="441">
        <v>1396</v>
      </c>
      <c r="K66" s="441">
        <v>1282</v>
      </c>
      <c r="L66" s="441">
        <v>1986</v>
      </c>
      <c r="M66" s="441">
        <v>1788</v>
      </c>
      <c r="N66" s="441">
        <v>1932</v>
      </c>
      <c r="O66" s="441">
        <v>1954</v>
      </c>
      <c r="P66" s="190">
        <v>2413</v>
      </c>
      <c r="Q66" s="191"/>
      <c r="R66" s="117"/>
    </row>
    <row r="67" spans="1:18">
      <c r="A67" s="3"/>
      <c r="B67" s="391" t="s">
        <v>62</v>
      </c>
      <c r="C67" s="108"/>
      <c r="D67" s="108"/>
      <c r="E67" s="130"/>
      <c r="F67" s="130"/>
      <c r="G67" s="441"/>
      <c r="H67" s="441"/>
      <c r="I67" s="441"/>
      <c r="J67" s="441"/>
      <c r="K67" s="441"/>
      <c r="L67" s="441"/>
      <c r="M67" s="441"/>
      <c r="N67" s="441"/>
      <c r="O67" s="441"/>
      <c r="P67" s="190"/>
      <c r="Q67" s="191"/>
      <c r="R67" s="117"/>
    </row>
    <row r="68" spans="1:18">
      <c r="A68" s="3"/>
      <c r="B68" s="391"/>
      <c r="C68" s="391" t="s">
        <v>90</v>
      </c>
      <c r="D68" s="108"/>
      <c r="E68" s="130"/>
      <c r="F68" s="130"/>
      <c r="G68" s="441"/>
      <c r="H68" s="441"/>
      <c r="I68" s="441"/>
      <c r="J68" s="441"/>
      <c r="K68" s="441"/>
      <c r="L68" s="441"/>
      <c r="M68" s="441"/>
      <c r="N68" s="441"/>
      <c r="O68" s="441"/>
      <c r="P68" s="190"/>
      <c r="Q68" s="191"/>
      <c r="R68" s="117"/>
    </row>
    <row r="69" spans="1:18">
      <c r="A69" s="5"/>
      <c r="B69"/>
      <c r="C69" s="392" t="s">
        <v>91</v>
      </c>
      <c r="D69" s="375"/>
      <c r="E69" s="69">
        <v>162</v>
      </c>
      <c r="F69" s="69">
        <v>126</v>
      </c>
      <c r="G69" s="442">
        <v>127</v>
      </c>
      <c r="H69" s="442">
        <v>303</v>
      </c>
      <c r="I69" s="442">
        <v>152</v>
      </c>
      <c r="J69" s="442">
        <v>99</v>
      </c>
      <c r="K69" s="442">
        <v>133</v>
      </c>
      <c r="L69" s="442">
        <v>267</v>
      </c>
      <c r="M69" s="442">
        <v>119</v>
      </c>
      <c r="N69" s="442">
        <v>137</v>
      </c>
      <c r="O69" s="442">
        <v>101</v>
      </c>
      <c r="P69" s="192">
        <v>349</v>
      </c>
      <c r="Q69" s="191"/>
      <c r="R69" s="117"/>
    </row>
    <row r="70" spans="1:18">
      <c r="A70" s="5"/>
      <c r="B70"/>
      <c r="C70" s="392" t="s">
        <v>92</v>
      </c>
      <c r="D70" s="375"/>
      <c r="E70" s="69">
        <v>142</v>
      </c>
      <c r="F70" s="69">
        <v>47</v>
      </c>
      <c r="G70" s="442">
        <v>19</v>
      </c>
      <c r="H70" s="442">
        <v>150</v>
      </c>
      <c r="I70" s="442">
        <v>101</v>
      </c>
      <c r="J70" s="442">
        <v>47</v>
      </c>
      <c r="K70" s="442">
        <v>8</v>
      </c>
      <c r="L70" s="442">
        <v>65</v>
      </c>
      <c r="M70" s="442">
        <v>77</v>
      </c>
      <c r="N70" s="442">
        <v>32</v>
      </c>
      <c r="O70" s="442">
        <v>35</v>
      </c>
      <c r="P70" s="192">
        <v>111</v>
      </c>
      <c r="Q70" s="191"/>
      <c r="R70" s="117"/>
    </row>
    <row r="71" spans="1:18">
      <c r="A71" s="5"/>
      <c r="B71"/>
      <c r="C71" s="372" t="s">
        <v>259</v>
      </c>
      <c r="D71" s="375"/>
      <c r="E71" s="69"/>
      <c r="F71" s="69"/>
      <c r="G71" s="442"/>
      <c r="H71" s="442"/>
      <c r="I71" s="442"/>
      <c r="J71" s="442"/>
      <c r="K71" s="442"/>
      <c r="L71" s="442"/>
      <c r="M71" s="442"/>
      <c r="N71" s="442"/>
      <c r="O71" s="442"/>
      <c r="P71" s="192"/>
      <c r="Q71" s="191"/>
      <c r="R71" s="117"/>
    </row>
    <row r="72" spans="1:18">
      <c r="A72" s="5"/>
      <c r="B72"/>
      <c r="C72" s="392" t="s">
        <v>93</v>
      </c>
      <c r="D72" s="375"/>
      <c r="E72" s="69">
        <v>270</v>
      </c>
      <c r="F72" s="69">
        <v>250</v>
      </c>
      <c r="G72" s="442">
        <v>257</v>
      </c>
      <c r="H72" s="442">
        <v>251</v>
      </c>
      <c r="I72" s="442">
        <v>239</v>
      </c>
      <c r="J72" s="442">
        <v>230</v>
      </c>
      <c r="K72" s="442">
        <v>246</v>
      </c>
      <c r="L72" s="442">
        <v>246</v>
      </c>
      <c r="M72" s="442">
        <v>258</v>
      </c>
      <c r="N72" s="442">
        <v>271</v>
      </c>
      <c r="O72" s="442">
        <v>290</v>
      </c>
      <c r="P72" s="192">
        <v>313</v>
      </c>
      <c r="Q72" s="191"/>
      <c r="R72" s="117"/>
    </row>
    <row r="73" spans="1:18">
      <c r="A73" s="5"/>
      <c r="B73"/>
      <c r="C73" s="392" t="s">
        <v>92</v>
      </c>
      <c r="D73" s="375"/>
      <c r="E73" s="69">
        <v>11</v>
      </c>
      <c r="F73" s="69">
        <v>10</v>
      </c>
      <c r="G73" s="442">
        <v>25</v>
      </c>
      <c r="H73" s="442">
        <v>32</v>
      </c>
      <c r="I73" s="442">
        <v>8</v>
      </c>
      <c r="J73" s="442">
        <v>7</v>
      </c>
      <c r="K73" s="442">
        <v>2</v>
      </c>
      <c r="L73" s="442">
        <v>19</v>
      </c>
      <c r="M73" s="442">
        <v>15</v>
      </c>
      <c r="N73" s="442">
        <v>16</v>
      </c>
      <c r="O73" s="442">
        <v>29</v>
      </c>
      <c r="P73" s="192">
        <v>26</v>
      </c>
      <c r="Q73" s="191"/>
      <c r="R73" s="117"/>
    </row>
    <row r="74" spans="1:18">
      <c r="A74" s="5"/>
      <c r="B74" s="375"/>
      <c r="C74" s="75" t="s">
        <v>29</v>
      </c>
      <c r="D74" s="375"/>
      <c r="E74" s="70">
        <v>244</v>
      </c>
      <c r="F74" s="70">
        <v>237</v>
      </c>
      <c r="G74" s="443">
        <v>246</v>
      </c>
      <c r="H74" s="443">
        <v>313</v>
      </c>
      <c r="I74" s="443">
        <v>229</v>
      </c>
      <c r="J74" s="443">
        <v>228</v>
      </c>
      <c r="K74" s="443">
        <v>203</v>
      </c>
      <c r="L74" s="443">
        <v>283</v>
      </c>
      <c r="M74" s="443">
        <v>230</v>
      </c>
      <c r="N74" s="443">
        <v>280</v>
      </c>
      <c r="O74" s="443">
        <v>262</v>
      </c>
      <c r="P74" s="193">
        <v>336</v>
      </c>
      <c r="Q74" s="191"/>
      <c r="R74" s="117"/>
    </row>
    <row r="75" spans="1:18">
      <c r="A75" s="5"/>
      <c r="B75" s="5"/>
      <c r="C75" s="1" t="s">
        <v>30</v>
      </c>
      <c r="D75" s="5"/>
      <c r="E75" s="70">
        <v>203</v>
      </c>
      <c r="F75" s="70">
        <v>221</v>
      </c>
      <c r="G75" s="443">
        <v>260</v>
      </c>
      <c r="H75" s="443">
        <v>319</v>
      </c>
      <c r="I75" s="443">
        <v>203</v>
      </c>
      <c r="J75" s="443">
        <v>188</v>
      </c>
      <c r="K75" s="443">
        <v>180</v>
      </c>
      <c r="L75" s="443">
        <v>339</v>
      </c>
      <c r="M75" s="443">
        <v>236</v>
      </c>
      <c r="N75" s="443">
        <v>236</v>
      </c>
      <c r="O75" s="443">
        <v>233</v>
      </c>
      <c r="P75" s="193">
        <v>338</v>
      </c>
      <c r="Q75" s="191"/>
      <c r="R75" s="117"/>
    </row>
    <row r="76" spans="1:18" ht="15">
      <c r="A76" s="5"/>
      <c r="B76" s="5"/>
      <c r="C76" s="1" t="s">
        <v>31</v>
      </c>
      <c r="D76" s="5"/>
      <c r="E76" s="71">
        <v>166</v>
      </c>
      <c r="F76" s="71">
        <v>182</v>
      </c>
      <c r="G76" s="444">
        <v>175</v>
      </c>
      <c r="H76" s="444">
        <v>175</v>
      </c>
      <c r="I76" s="444">
        <v>149</v>
      </c>
      <c r="J76" s="444">
        <v>154</v>
      </c>
      <c r="K76" s="444">
        <v>158</v>
      </c>
      <c r="L76" s="444">
        <v>176</v>
      </c>
      <c r="M76" s="444">
        <v>142</v>
      </c>
      <c r="N76" s="444">
        <v>149</v>
      </c>
      <c r="O76" s="444">
        <v>148</v>
      </c>
      <c r="P76" s="194">
        <v>193</v>
      </c>
      <c r="Q76" s="191"/>
      <c r="R76" s="117"/>
    </row>
    <row r="77" spans="1:18" ht="15">
      <c r="A77" s="5"/>
      <c r="B77" s="5"/>
      <c r="C77" s="5"/>
      <c r="D77" s="5" t="s">
        <v>61</v>
      </c>
      <c r="E77" s="71">
        <f t="shared" ref="E77:F77" si="75">SUM(E69:E76)</f>
        <v>1198</v>
      </c>
      <c r="F77" s="71">
        <f t="shared" si="75"/>
        <v>1073</v>
      </c>
      <c r="G77" s="444">
        <f t="shared" ref="G77:H77" si="76">SUM(G69:G76)</f>
        <v>1109</v>
      </c>
      <c r="H77" s="444">
        <f t="shared" si="76"/>
        <v>1543</v>
      </c>
      <c r="I77" s="444">
        <f t="shared" ref="I77:J77" si="77">SUM(I69:I76)</f>
        <v>1081</v>
      </c>
      <c r="J77" s="444">
        <f t="shared" si="77"/>
        <v>953</v>
      </c>
      <c r="K77" s="444">
        <f t="shared" ref="K77:L77" si="78">SUM(K69:K76)</f>
        <v>930</v>
      </c>
      <c r="L77" s="444">
        <f t="shared" si="78"/>
        <v>1395</v>
      </c>
      <c r="M77" s="444">
        <f t="shared" ref="M77:N77" si="79">SUM(M69:M76)</f>
        <v>1077</v>
      </c>
      <c r="N77" s="444">
        <f t="shared" si="79"/>
        <v>1121</v>
      </c>
      <c r="O77" s="444">
        <f t="shared" ref="O77:P77" si="80">SUM(O69:O76)</f>
        <v>1098</v>
      </c>
      <c r="P77" s="194">
        <f t="shared" si="80"/>
        <v>1666</v>
      </c>
      <c r="Q77" s="191"/>
      <c r="R77" s="117"/>
    </row>
    <row r="78" spans="1:18">
      <c r="A78" s="6"/>
      <c r="B78" s="12" t="s">
        <v>1</v>
      </c>
      <c r="C78" s="374"/>
      <c r="D78" s="6"/>
      <c r="E78" s="72">
        <f t="shared" ref="E78:F78" si="81">+E66-E77</f>
        <v>767</v>
      </c>
      <c r="F78" s="72">
        <f t="shared" si="81"/>
        <v>568</v>
      </c>
      <c r="G78" s="445">
        <f t="shared" ref="G78:H78" si="82">+G66-G77</f>
        <v>403</v>
      </c>
      <c r="H78" s="445">
        <f t="shared" si="82"/>
        <v>838</v>
      </c>
      <c r="I78" s="445">
        <f t="shared" ref="I78:J78" si="83">+I66-I77</f>
        <v>744</v>
      </c>
      <c r="J78" s="445">
        <f t="shared" si="83"/>
        <v>443</v>
      </c>
      <c r="K78" s="445">
        <f t="shared" ref="K78:L78" si="84">+K66-K77</f>
        <v>352</v>
      </c>
      <c r="L78" s="445">
        <f t="shared" si="84"/>
        <v>591</v>
      </c>
      <c r="M78" s="445">
        <f t="shared" ref="M78:N78" si="85">+M66-M77</f>
        <v>711</v>
      </c>
      <c r="N78" s="445">
        <f t="shared" si="85"/>
        <v>811</v>
      </c>
      <c r="O78" s="445">
        <f t="shared" ref="O78:P78" si="86">+O66-O77</f>
        <v>856</v>
      </c>
      <c r="P78" s="195">
        <f t="shared" si="86"/>
        <v>747</v>
      </c>
      <c r="Q78" s="191"/>
      <c r="R78" s="117"/>
    </row>
    <row r="79" spans="1:18" s="25" customFormat="1">
      <c r="A79" s="24"/>
      <c r="B79" s="115" t="s">
        <v>81</v>
      </c>
      <c r="C79" s="375"/>
      <c r="D79" s="375"/>
      <c r="E79" s="70">
        <v>27</v>
      </c>
      <c r="F79" s="70">
        <v>25</v>
      </c>
      <c r="G79" s="443">
        <v>13</v>
      </c>
      <c r="H79" s="443">
        <v>4</v>
      </c>
      <c r="I79" s="443">
        <v>3</v>
      </c>
      <c r="J79" s="443">
        <v>-34</v>
      </c>
      <c r="K79" s="443">
        <v>-3</v>
      </c>
      <c r="L79" s="443">
        <v>7</v>
      </c>
      <c r="M79" s="443">
        <v>8</v>
      </c>
      <c r="N79" s="443">
        <v>22</v>
      </c>
      <c r="O79" s="443">
        <v>25</v>
      </c>
      <c r="P79" s="193">
        <v>31</v>
      </c>
      <c r="Q79" s="216"/>
      <c r="R79" s="117"/>
    </row>
    <row r="80" spans="1:18" s="25" customFormat="1" ht="15">
      <c r="A80" s="24"/>
      <c r="B80" s="115" t="s">
        <v>119</v>
      </c>
      <c r="C80" s="375"/>
      <c r="D80" s="375"/>
      <c r="E80" s="71">
        <v>0</v>
      </c>
      <c r="F80" s="71">
        <v>0</v>
      </c>
      <c r="G80" s="444">
        <v>0</v>
      </c>
      <c r="H80" s="444">
        <v>0</v>
      </c>
      <c r="I80" s="444">
        <v>0</v>
      </c>
      <c r="J80" s="444">
        <v>0</v>
      </c>
      <c r="K80" s="444">
        <v>0</v>
      </c>
      <c r="L80" s="444">
        <v>0</v>
      </c>
      <c r="M80" s="444">
        <v>0</v>
      </c>
      <c r="N80" s="444">
        <v>0</v>
      </c>
      <c r="O80" s="444">
        <v>0</v>
      </c>
      <c r="P80" s="194">
        <v>0</v>
      </c>
      <c r="Q80" s="216"/>
      <c r="R80" s="117"/>
    </row>
    <row r="81" spans="1:18" s="25" customFormat="1">
      <c r="A81" s="24"/>
      <c r="B81" s="10" t="s">
        <v>77</v>
      </c>
      <c r="C81" s="393"/>
      <c r="D81" s="24"/>
      <c r="E81" s="70">
        <f t="shared" ref="E81" si="87">E78-E79-E80</f>
        <v>740</v>
      </c>
      <c r="F81" s="70">
        <f t="shared" ref="F81:G81" si="88">F78-F79-F80</f>
        <v>543</v>
      </c>
      <c r="G81" s="443">
        <f t="shared" si="88"/>
        <v>390</v>
      </c>
      <c r="H81" s="443">
        <f t="shared" ref="H81:I81" si="89">H78-H79-H80</f>
        <v>834</v>
      </c>
      <c r="I81" s="443">
        <f t="shared" si="89"/>
        <v>741</v>
      </c>
      <c r="J81" s="443">
        <f t="shared" ref="J81:K81" si="90">J78-J79-J80</f>
        <v>477</v>
      </c>
      <c r="K81" s="443">
        <f t="shared" si="90"/>
        <v>355</v>
      </c>
      <c r="L81" s="443">
        <f t="shared" ref="L81:M81" si="91">L78-L79-L80</f>
        <v>584</v>
      </c>
      <c r="M81" s="443">
        <f t="shared" si="91"/>
        <v>703</v>
      </c>
      <c r="N81" s="443">
        <f t="shared" ref="N81:O81" si="92">N78-N79-N80</f>
        <v>789</v>
      </c>
      <c r="O81" s="443">
        <f t="shared" si="92"/>
        <v>831</v>
      </c>
      <c r="P81" s="193">
        <f t="shared" ref="P81" si="93">P78-P79-P80</f>
        <v>716</v>
      </c>
      <c r="Q81" s="216"/>
      <c r="R81" s="117"/>
    </row>
    <row r="82" spans="1:18" s="25" customFormat="1" ht="15">
      <c r="A82" s="24"/>
      <c r="B82" s="377" t="s">
        <v>78</v>
      </c>
      <c r="C82" s="393"/>
      <c r="D82" s="24"/>
      <c r="E82" s="71">
        <v>136</v>
      </c>
      <c r="F82" s="71">
        <v>69</v>
      </c>
      <c r="G82" s="444">
        <v>65</v>
      </c>
      <c r="H82" s="444">
        <v>138</v>
      </c>
      <c r="I82" s="444">
        <v>138</v>
      </c>
      <c r="J82" s="444">
        <v>68</v>
      </c>
      <c r="K82" s="444">
        <v>60</v>
      </c>
      <c r="L82" s="444">
        <v>107</v>
      </c>
      <c r="M82" s="444">
        <v>112</v>
      </c>
      <c r="N82" s="444">
        <v>158</v>
      </c>
      <c r="O82" s="444">
        <v>148</v>
      </c>
      <c r="P82" s="194">
        <v>126</v>
      </c>
      <c r="Q82" s="216"/>
      <c r="R82" s="117"/>
    </row>
    <row r="83" spans="1:18" s="25" customFormat="1" ht="15">
      <c r="A83" s="26"/>
      <c r="B83" s="394" t="s">
        <v>2</v>
      </c>
      <c r="C83" s="26"/>
      <c r="D83" s="26"/>
      <c r="E83" s="73">
        <f t="shared" ref="E83:F83" si="94">E81-E82</f>
        <v>604</v>
      </c>
      <c r="F83" s="73">
        <f t="shared" si="94"/>
        <v>474</v>
      </c>
      <c r="G83" s="446">
        <f t="shared" ref="G83:H83" si="95">G81-G82</f>
        <v>325</v>
      </c>
      <c r="H83" s="446">
        <f t="shared" si="95"/>
        <v>696</v>
      </c>
      <c r="I83" s="446">
        <f t="shared" ref="I83:J83" si="96">I81-I82</f>
        <v>603</v>
      </c>
      <c r="J83" s="446">
        <f t="shared" si="96"/>
        <v>409</v>
      </c>
      <c r="K83" s="446">
        <f t="shared" ref="K83:L83" si="97">K81-K82</f>
        <v>295</v>
      </c>
      <c r="L83" s="446">
        <f t="shared" si="97"/>
        <v>477</v>
      </c>
      <c r="M83" s="446">
        <f t="shared" ref="M83:N83" si="98">M81-M82</f>
        <v>591</v>
      </c>
      <c r="N83" s="446">
        <f t="shared" si="98"/>
        <v>631</v>
      </c>
      <c r="O83" s="446">
        <f t="shared" ref="O83:P83" si="99">O81-O82</f>
        <v>683</v>
      </c>
      <c r="P83" s="196">
        <f t="shared" si="99"/>
        <v>590</v>
      </c>
      <c r="Q83" s="216"/>
      <c r="R83" s="117"/>
    </row>
    <row r="84" spans="1:18" ht="20.25" customHeight="1">
      <c r="A84" s="4"/>
      <c r="B84" s="12"/>
      <c r="C84" s="4"/>
      <c r="D84" s="4"/>
      <c r="E84" s="379"/>
      <c r="F84" s="379"/>
      <c r="G84" s="448"/>
      <c r="H84" s="448"/>
      <c r="I84" s="448"/>
      <c r="J84" s="448"/>
      <c r="K84" s="448"/>
      <c r="L84" s="448"/>
      <c r="M84" s="448"/>
      <c r="N84" s="448"/>
      <c r="O84" s="448"/>
      <c r="P84" s="198"/>
      <c r="Q84" s="191"/>
      <c r="R84" s="117"/>
    </row>
    <row r="85" spans="1:18">
      <c r="A85" s="17"/>
      <c r="B85" s="14" t="s">
        <v>201</v>
      </c>
      <c r="C85" s="14"/>
      <c r="D85" s="14"/>
      <c r="E85" s="148"/>
      <c r="F85" s="148"/>
      <c r="G85" s="449"/>
      <c r="H85" s="449"/>
      <c r="I85" s="449"/>
      <c r="J85" s="449"/>
      <c r="K85" s="449"/>
      <c r="L85" s="449"/>
      <c r="M85" s="449"/>
      <c r="N85" s="449"/>
      <c r="O85" s="449"/>
      <c r="P85" s="199"/>
      <c r="Q85" s="191"/>
      <c r="R85" s="117"/>
    </row>
    <row r="86" spans="1:18">
      <c r="A86" s="17"/>
      <c r="B86" s="14"/>
      <c r="C86" s="14" t="s">
        <v>24</v>
      </c>
      <c r="D86" s="14"/>
      <c r="E86" s="74">
        <v>0.8</v>
      </c>
      <c r="F86" s="74">
        <v>0.62</v>
      </c>
      <c r="G86" s="450">
        <v>0.43</v>
      </c>
      <c r="H86" s="450">
        <v>0.91</v>
      </c>
      <c r="I86" s="450">
        <v>0.79</v>
      </c>
      <c r="J86" s="450">
        <v>0.53</v>
      </c>
      <c r="K86" s="450">
        <v>0.38</v>
      </c>
      <c r="L86" s="450">
        <v>0.62</v>
      </c>
      <c r="M86" s="450">
        <v>0.77</v>
      </c>
      <c r="N86" s="450">
        <v>0.82</v>
      </c>
      <c r="O86" s="450">
        <v>0.88</v>
      </c>
      <c r="P86" s="200">
        <v>0.76</v>
      </c>
      <c r="Q86" s="217"/>
      <c r="R86" s="117"/>
    </row>
    <row r="87" spans="1:18">
      <c r="A87" s="17"/>
      <c r="B87" s="14"/>
      <c r="C87" s="14" t="s">
        <v>25</v>
      </c>
      <c r="D87" s="14"/>
      <c r="E87" s="74">
        <v>0.78</v>
      </c>
      <c r="F87" s="74">
        <v>0.62</v>
      </c>
      <c r="G87" s="450">
        <v>0.42</v>
      </c>
      <c r="H87" s="450">
        <v>0.9</v>
      </c>
      <c r="I87" s="450">
        <v>0.78</v>
      </c>
      <c r="J87" s="450">
        <v>0.53</v>
      </c>
      <c r="K87" s="450">
        <v>0.38</v>
      </c>
      <c r="L87" s="450">
        <v>0.62</v>
      </c>
      <c r="M87" s="450">
        <v>0.76</v>
      </c>
      <c r="N87" s="450">
        <v>0.81</v>
      </c>
      <c r="O87" s="450">
        <v>0.88</v>
      </c>
      <c r="P87" s="200">
        <v>0.76</v>
      </c>
      <c r="Q87" s="217"/>
      <c r="R87" s="117"/>
    </row>
    <row r="88" spans="1:18" ht="3" customHeight="1">
      <c r="A88" s="17"/>
      <c r="B88" s="14"/>
      <c r="C88" s="14"/>
      <c r="D88" s="14"/>
      <c r="E88" s="74"/>
      <c r="F88" s="74"/>
      <c r="G88" s="450"/>
      <c r="H88" s="450"/>
      <c r="I88" s="450"/>
      <c r="J88" s="450"/>
      <c r="K88" s="450"/>
      <c r="L88" s="450"/>
      <c r="M88" s="450"/>
      <c r="N88" s="450"/>
      <c r="O88" s="450"/>
      <c r="P88" s="200"/>
      <c r="Q88" s="217"/>
      <c r="R88" s="117"/>
    </row>
    <row r="89" spans="1:18">
      <c r="A89" s="17"/>
      <c r="B89" s="14"/>
      <c r="D89" s="14"/>
      <c r="E89" s="383"/>
      <c r="F89" s="383"/>
      <c r="G89" s="454"/>
      <c r="H89" s="454"/>
      <c r="I89" s="454"/>
      <c r="J89" s="454"/>
      <c r="K89" s="454"/>
      <c r="L89" s="454"/>
      <c r="M89" s="454"/>
      <c r="N89" s="454"/>
      <c r="O89" s="454"/>
      <c r="P89" s="204"/>
      <c r="Q89" s="191"/>
      <c r="R89" s="117"/>
    </row>
    <row r="90" spans="1:18">
      <c r="A90" s="9" t="s">
        <v>200</v>
      </c>
      <c r="B90" s="14"/>
      <c r="D90" s="14"/>
      <c r="E90" s="383"/>
      <c r="F90" s="383"/>
      <c r="G90" s="454"/>
      <c r="H90" s="454"/>
      <c r="I90" s="454"/>
      <c r="J90" s="454"/>
      <c r="K90" s="454"/>
      <c r="L90" s="454"/>
      <c r="M90" s="454"/>
      <c r="N90" s="454"/>
      <c r="O90" s="454"/>
      <c r="P90" s="204"/>
      <c r="Q90" s="191"/>
      <c r="R90" s="117"/>
    </row>
    <row r="91" spans="1:18">
      <c r="A91" s="17"/>
      <c r="B91" s="14"/>
      <c r="D91" s="14"/>
      <c r="E91" s="67" t="str">
        <f t="shared" ref="E91:L91" si="100">E63</f>
        <v>Q1</v>
      </c>
      <c r="F91" s="67" t="str">
        <f t="shared" si="100"/>
        <v>Q2</v>
      </c>
      <c r="G91" s="457" t="str">
        <f t="shared" si="100"/>
        <v>Q3</v>
      </c>
      <c r="H91" s="457" t="str">
        <f t="shared" si="100"/>
        <v>Q4</v>
      </c>
      <c r="I91" s="457" t="str">
        <f t="shared" si="100"/>
        <v>Q1</v>
      </c>
      <c r="J91" s="457" t="str">
        <f t="shared" si="100"/>
        <v>Q2</v>
      </c>
      <c r="K91" s="457" t="str">
        <f t="shared" si="100"/>
        <v>Q3</v>
      </c>
      <c r="L91" s="457" t="str">
        <f t="shared" si="100"/>
        <v>Q4</v>
      </c>
      <c r="M91" s="457" t="str">
        <f t="shared" ref="M91:N91" si="101">M63</f>
        <v>Q1</v>
      </c>
      <c r="N91" s="457" t="str">
        <f t="shared" si="101"/>
        <v>Q2</v>
      </c>
      <c r="O91" s="457" t="str">
        <f t="shared" ref="O91:P91" si="102">O63</f>
        <v>Q3</v>
      </c>
      <c r="P91" s="207" t="str">
        <f t="shared" si="102"/>
        <v>Q4</v>
      </c>
      <c r="Q91" s="191"/>
      <c r="R91" s="67"/>
    </row>
    <row r="92" spans="1:18">
      <c r="A92" s="17"/>
      <c r="B92" s="14"/>
      <c r="D92" s="14"/>
      <c r="E92" s="68" t="str">
        <f t="shared" ref="E92:L92" si="103">E64</f>
        <v>CY18</v>
      </c>
      <c r="F92" s="68" t="str">
        <f t="shared" si="103"/>
        <v>CY18</v>
      </c>
      <c r="G92" s="458" t="str">
        <f t="shared" si="103"/>
        <v>CY18</v>
      </c>
      <c r="H92" s="458" t="str">
        <f t="shared" si="103"/>
        <v>CY18</v>
      </c>
      <c r="I92" s="458" t="str">
        <f t="shared" si="103"/>
        <v>CY19</v>
      </c>
      <c r="J92" s="458" t="str">
        <f t="shared" si="103"/>
        <v>CY19</v>
      </c>
      <c r="K92" s="458" t="str">
        <f t="shared" si="103"/>
        <v>CY19</v>
      </c>
      <c r="L92" s="458" t="str">
        <f t="shared" si="103"/>
        <v>CY19</v>
      </c>
      <c r="M92" s="458" t="str">
        <f t="shared" ref="M92:N92" si="104">M64</f>
        <v>CY20</v>
      </c>
      <c r="N92" s="458" t="str">
        <f t="shared" si="104"/>
        <v>CY20</v>
      </c>
      <c r="O92" s="458" t="str">
        <f t="shared" ref="O92:P92" si="105">O64</f>
        <v>CY20</v>
      </c>
      <c r="P92" s="208" t="str">
        <f t="shared" si="105"/>
        <v>CY20</v>
      </c>
      <c r="Q92" s="191"/>
      <c r="R92" s="67"/>
    </row>
    <row r="93" spans="1:18" ht="7.5" customHeight="1">
      <c r="A93" s="17"/>
      <c r="B93" s="14"/>
      <c r="D93" s="14"/>
      <c r="E93" s="75"/>
      <c r="F93" s="75"/>
      <c r="G93" s="459"/>
      <c r="H93" s="459"/>
      <c r="I93" s="459"/>
      <c r="J93" s="459"/>
      <c r="K93" s="459"/>
      <c r="L93" s="459"/>
      <c r="M93" s="459"/>
      <c r="N93" s="459"/>
      <c r="O93" s="459"/>
      <c r="P93" s="209"/>
      <c r="Q93" s="191"/>
      <c r="R93" s="117"/>
    </row>
    <row r="94" spans="1:18" ht="15.75" customHeight="1">
      <c r="A94" s="17"/>
      <c r="B94" s="372" t="s">
        <v>62</v>
      </c>
      <c r="D94" s="14"/>
      <c r="E94" s="75"/>
      <c r="F94" s="75"/>
      <c r="G94" s="459"/>
      <c r="H94" s="459"/>
      <c r="I94" s="459"/>
      <c r="J94" s="459"/>
      <c r="K94" s="459"/>
      <c r="L94" s="459"/>
      <c r="M94" s="459"/>
      <c r="N94" s="459"/>
      <c r="O94" s="459"/>
      <c r="P94" s="209"/>
      <c r="Q94" s="191"/>
      <c r="R94" s="117"/>
    </row>
    <row r="95" spans="1:18" ht="15.75" customHeight="1">
      <c r="A95" s="17"/>
      <c r="B95" s="372"/>
      <c r="C95" s="391" t="s">
        <v>90</v>
      </c>
      <c r="D95" s="108"/>
      <c r="E95" s="75"/>
      <c r="F95" s="75"/>
      <c r="G95" s="459"/>
      <c r="H95" s="459"/>
      <c r="I95" s="459"/>
      <c r="J95" s="459"/>
      <c r="K95" s="459"/>
      <c r="L95" s="459"/>
      <c r="M95" s="459"/>
      <c r="N95" s="459"/>
      <c r="O95" s="459"/>
      <c r="P95" s="209"/>
      <c r="Q95" s="191"/>
      <c r="R95" s="117"/>
    </row>
    <row r="96" spans="1:18">
      <c r="A96" s="2"/>
      <c r="B96" s="377"/>
      <c r="C96" s="392" t="s">
        <v>91</v>
      </c>
      <c r="D96" s="375"/>
      <c r="E96" s="76">
        <f t="shared" ref="E96:L96" si="106">E69/E$66</f>
        <v>8.2442748091603055E-2</v>
      </c>
      <c r="F96" s="76">
        <f t="shared" si="106"/>
        <v>7.6782449725776969E-2</v>
      </c>
      <c r="G96" s="460">
        <f t="shared" si="106"/>
        <v>8.3994708994708997E-2</v>
      </c>
      <c r="H96" s="460">
        <f t="shared" si="106"/>
        <v>0.12725745485090298</v>
      </c>
      <c r="I96" s="460">
        <f t="shared" si="106"/>
        <v>8.3287671232876712E-2</v>
      </c>
      <c r="J96" s="460">
        <f t="shared" si="106"/>
        <v>7.0916905444126072E-2</v>
      </c>
      <c r="K96" s="460">
        <f t="shared" si="106"/>
        <v>0.10374414976599064</v>
      </c>
      <c r="L96" s="460">
        <f t="shared" si="106"/>
        <v>0.13444108761329304</v>
      </c>
      <c r="M96" s="460">
        <f t="shared" ref="M96" si="107">M69/M$66</f>
        <v>6.6554809843400453E-2</v>
      </c>
      <c r="N96" s="460">
        <f>N69/N$66</f>
        <v>7.0910973084886128E-2</v>
      </c>
      <c r="O96" s="460">
        <f>O69/O$66</f>
        <v>5.1688843398157623E-2</v>
      </c>
      <c r="P96" s="210">
        <f>P69/P$66</f>
        <v>0.14463323663489433</v>
      </c>
      <c r="Q96" s="191"/>
      <c r="R96" s="117"/>
    </row>
    <row r="97" spans="1:18">
      <c r="A97" s="2"/>
      <c r="B97" s="377"/>
      <c r="C97" s="392" t="s">
        <v>92</v>
      </c>
      <c r="D97" s="375"/>
      <c r="E97" s="76">
        <f t="shared" ref="E97:L97" si="108">E70/E$66</f>
        <v>7.2264631043256991E-2</v>
      </c>
      <c r="F97" s="76">
        <f t="shared" si="108"/>
        <v>2.8641072516758074E-2</v>
      </c>
      <c r="G97" s="460">
        <f t="shared" si="108"/>
        <v>1.2566137566137565E-2</v>
      </c>
      <c r="H97" s="460">
        <f t="shared" si="108"/>
        <v>6.2998740025199493E-2</v>
      </c>
      <c r="I97" s="460">
        <f t="shared" si="108"/>
        <v>5.5342465753424656E-2</v>
      </c>
      <c r="J97" s="460">
        <f t="shared" si="108"/>
        <v>3.36676217765043E-2</v>
      </c>
      <c r="K97" s="460">
        <f t="shared" si="108"/>
        <v>6.2402496099843996E-3</v>
      </c>
      <c r="L97" s="460">
        <f t="shared" si="108"/>
        <v>3.2729103726082578E-2</v>
      </c>
      <c r="M97" s="460">
        <f t="shared" ref="M97:N97" si="109">M70/M$66</f>
        <v>4.3064876957494405E-2</v>
      </c>
      <c r="N97" s="460">
        <f t="shared" si="109"/>
        <v>1.6563146997929608E-2</v>
      </c>
      <c r="O97" s="460">
        <f t="shared" ref="O97:P97" si="110">O70/O$66</f>
        <v>1.7911975435005119E-2</v>
      </c>
      <c r="P97" s="210">
        <f t="shared" si="110"/>
        <v>4.6000828843762949E-2</v>
      </c>
      <c r="Q97" s="191"/>
      <c r="R97" s="117"/>
    </row>
    <row r="98" spans="1:18">
      <c r="A98" s="2"/>
      <c r="B98" s="377"/>
      <c r="C98" s="372" t="s">
        <v>259</v>
      </c>
      <c r="D98" s="375"/>
      <c r="E98" s="76"/>
      <c r="F98" s="76"/>
      <c r="G98" s="460"/>
      <c r="H98" s="460"/>
      <c r="I98" s="460"/>
      <c r="J98" s="460"/>
      <c r="K98" s="460"/>
      <c r="L98" s="460"/>
      <c r="M98" s="460"/>
      <c r="N98" s="460"/>
      <c r="O98" s="460"/>
      <c r="P98" s="210"/>
      <c r="Q98" s="191"/>
      <c r="R98" s="117"/>
    </row>
    <row r="99" spans="1:18">
      <c r="A99" s="2"/>
      <c r="B99" s="377"/>
      <c r="C99" s="392" t="s">
        <v>93</v>
      </c>
      <c r="D99" s="375"/>
      <c r="E99" s="76">
        <f t="shared" ref="E99:L99" si="111">E72/E$66</f>
        <v>0.13740458015267176</v>
      </c>
      <c r="F99" s="76">
        <f t="shared" si="111"/>
        <v>0.15234613040828762</v>
      </c>
      <c r="G99" s="460">
        <f t="shared" si="111"/>
        <v>0.16997354497354497</v>
      </c>
      <c r="H99" s="460">
        <f t="shared" si="111"/>
        <v>0.10541789164216715</v>
      </c>
      <c r="I99" s="460">
        <f t="shared" si="111"/>
        <v>0.13095890410958905</v>
      </c>
      <c r="J99" s="460">
        <f t="shared" si="111"/>
        <v>0.16475644699140402</v>
      </c>
      <c r="K99" s="460">
        <f t="shared" si="111"/>
        <v>0.19188767550702029</v>
      </c>
      <c r="L99" s="460">
        <f t="shared" si="111"/>
        <v>0.12386706948640483</v>
      </c>
      <c r="M99" s="460">
        <f t="shared" ref="M99:N99" si="112">M72/M$66</f>
        <v>0.14429530201342283</v>
      </c>
      <c r="N99" s="460">
        <f t="shared" si="112"/>
        <v>0.14026915113871635</v>
      </c>
      <c r="O99" s="460">
        <f t="shared" ref="O99:P99" si="113">O72/O$66</f>
        <v>0.14841351074718526</v>
      </c>
      <c r="P99" s="210">
        <f t="shared" si="113"/>
        <v>0.12971404890178201</v>
      </c>
      <c r="Q99" s="191"/>
      <c r="R99" s="117"/>
    </row>
    <row r="100" spans="1:18">
      <c r="A100" s="2"/>
      <c r="B100" s="377"/>
      <c r="C100" s="392" t="s">
        <v>92</v>
      </c>
      <c r="D100" s="375"/>
      <c r="E100" s="76">
        <f t="shared" ref="E100:L100" si="114">E73/E$66</f>
        <v>5.5979643765903305E-3</v>
      </c>
      <c r="F100" s="76">
        <f t="shared" si="114"/>
        <v>6.0938452163315053E-3</v>
      </c>
      <c r="G100" s="460">
        <f t="shared" si="114"/>
        <v>1.6534391534391533E-2</v>
      </c>
      <c r="H100" s="460">
        <f t="shared" si="114"/>
        <v>1.3439731205375893E-2</v>
      </c>
      <c r="I100" s="460">
        <f t="shared" si="114"/>
        <v>4.3835616438356161E-3</v>
      </c>
      <c r="J100" s="460">
        <f t="shared" si="114"/>
        <v>5.0143266475644703E-3</v>
      </c>
      <c r="K100" s="460">
        <f t="shared" si="114"/>
        <v>1.5600624024960999E-3</v>
      </c>
      <c r="L100" s="460">
        <f t="shared" si="114"/>
        <v>9.5669687814702916E-3</v>
      </c>
      <c r="M100" s="460">
        <f t="shared" ref="M100:N100" si="115">M73/M$66</f>
        <v>8.389261744966443E-3</v>
      </c>
      <c r="N100" s="460">
        <f t="shared" si="115"/>
        <v>8.2815734989648039E-3</v>
      </c>
      <c r="O100" s="460">
        <f t="shared" ref="O100:P100" si="116">O73/O$66</f>
        <v>1.4841351074718526E-2</v>
      </c>
      <c r="P100" s="210">
        <f t="shared" si="116"/>
        <v>1.077496891835889E-2</v>
      </c>
      <c r="Q100" s="191"/>
      <c r="R100" s="117"/>
    </row>
    <row r="101" spans="1:18">
      <c r="A101" s="5"/>
      <c r="B101" s="5"/>
      <c r="C101" s="1" t="s">
        <v>29</v>
      </c>
      <c r="D101" s="5"/>
      <c r="E101" s="76">
        <f t="shared" ref="E101:L101" si="117">E74/E$66</f>
        <v>0.12417302798982188</v>
      </c>
      <c r="F101" s="76">
        <f t="shared" si="117"/>
        <v>0.14442413162705667</v>
      </c>
      <c r="G101" s="460">
        <f t="shared" si="117"/>
        <v>0.1626984126984127</v>
      </c>
      <c r="H101" s="460">
        <f t="shared" si="117"/>
        <v>0.13145737085258294</v>
      </c>
      <c r="I101" s="460">
        <f t="shared" si="117"/>
        <v>0.12547945205479452</v>
      </c>
      <c r="J101" s="460">
        <f t="shared" si="117"/>
        <v>0.16332378223495703</v>
      </c>
      <c r="K101" s="460">
        <f t="shared" si="117"/>
        <v>0.15834633385335414</v>
      </c>
      <c r="L101" s="460">
        <f t="shared" si="117"/>
        <v>0.14249748237663645</v>
      </c>
      <c r="M101" s="460">
        <f t="shared" ref="M101:N101" si="118">M74/M$66</f>
        <v>0.12863534675615212</v>
      </c>
      <c r="N101" s="460">
        <f t="shared" si="118"/>
        <v>0.14492753623188406</v>
      </c>
      <c r="O101" s="460">
        <f t="shared" ref="O101:P101" si="119">O74/O$66</f>
        <v>0.13408393039918118</v>
      </c>
      <c r="P101" s="210">
        <f t="shared" si="119"/>
        <v>0.13924575217571489</v>
      </c>
      <c r="Q101" s="191"/>
      <c r="R101" s="117"/>
    </row>
    <row r="102" spans="1:18">
      <c r="A102" s="5"/>
      <c r="B102" s="5"/>
      <c r="C102" s="1" t="s">
        <v>30</v>
      </c>
      <c r="D102" s="5"/>
      <c r="E102" s="76">
        <f t="shared" ref="E102:L102" si="120">E75/E$66</f>
        <v>0.10330788804071246</v>
      </c>
      <c r="F102" s="76">
        <f t="shared" si="120"/>
        <v>0.13467397928092625</v>
      </c>
      <c r="G102" s="460">
        <f t="shared" si="120"/>
        <v>0.17195767195767195</v>
      </c>
      <c r="H102" s="460">
        <f t="shared" si="120"/>
        <v>0.13397732045359093</v>
      </c>
      <c r="I102" s="460">
        <f t="shared" si="120"/>
        <v>0.11123287671232877</v>
      </c>
      <c r="J102" s="460">
        <f t="shared" si="120"/>
        <v>0.1346704871060172</v>
      </c>
      <c r="K102" s="460">
        <f t="shared" si="120"/>
        <v>0.14040561622464898</v>
      </c>
      <c r="L102" s="460">
        <f t="shared" si="120"/>
        <v>0.17069486404833836</v>
      </c>
      <c r="M102" s="460">
        <f t="shared" ref="M102:N102" si="121">M75/M$66</f>
        <v>0.1319910514541387</v>
      </c>
      <c r="N102" s="460">
        <f t="shared" si="121"/>
        <v>0.12215320910973085</v>
      </c>
      <c r="O102" s="460">
        <f t="shared" ref="O102:P102" si="122">O75/O$66</f>
        <v>0.11924257932446264</v>
      </c>
      <c r="P102" s="210">
        <f t="shared" si="122"/>
        <v>0.14007459593866556</v>
      </c>
      <c r="Q102" s="191"/>
      <c r="R102" s="117"/>
    </row>
    <row r="103" spans="1:18" ht="15">
      <c r="A103" s="5"/>
      <c r="B103" s="5"/>
      <c r="C103" s="1" t="s">
        <v>31</v>
      </c>
      <c r="D103" s="5"/>
      <c r="E103" s="77">
        <f t="shared" ref="E103:L103" si="123">E76/E$66</f>
        <v>8.447837150127227E-2</v>
      </c>
      <c r="F103" s="77">
        <f t="shared" si="123"/>
        <v>0.11090798293723339</v>
      </c>
      <c r="G103" s="462">
        <f t="shared" si="123"/>
        <v>0.11574074074074074</v>
      </c>
      <c r="H103" s="462">
        <f t="shared" si="123"/>
        <v>7.3498530029399406E-2</v>
      </c>
      <c r="I103" s="462">
        <f t="shared" si="123"/>
        <v>8.1643835616438357E-2</v>
      </c>
      <c r="J103" s="462">
        <f t="shared" si="123"/>
        <v>0.11031518624641834</v>
      </c>
      <c r="K103" s="462">
        <f t="shared" si="123"/>
        <v>0.12324492979719189</v>
      </c>
      <c r="L103" s="462">
        <f t="shared" si="123"/>
        <v>8.8620342396777449E-2</v>
      </c>
      <c r="M103" s="462">
        <f t="shared" ref="M103:N103" si="124">M76/M$66</f>
        <v>7.9418344519015666E-2</v>
      </c>
      <c r="N103" s="462">
        <f t="shared" si="124"/>
        <v>7.7122153209109728E-2</v>
      </c>
      <c r="O103" s="462">
        <f t="shared" ref="O103:P103" si="125">O76/O$66</f>
        <v>7.5742067553735928E-2</v>
      </c>
      <c r="P103" s="211">
        <f t="shared" si="125"/>
        <v>7.9983423124740993E-2</v>
      </c>
      <c r="Q103" s="191"/>
      <c r="R103" s="117"/>
    </row>
    <row r="104" spans="1:18" ht="15">
      <c r="A104" s="5"/>
      <c r="B104" s="5"/>
      <c r="C104" s="5"/>
      <c r="D104" s="5" t="s">
        <v>61</v>
      </c>
      <c r="E104" s="77">
        <f t="shared" ref="E104:L104" si="126">E77/E$66</f>
        <v>0.60966921119592876</v>
      </c>
      <c r="F104" s="77">
        <f t="shared" si="126"/>
        <v>0.65386959171237047</v>
      </c>
      <c r="G104" s="462">
        <f t="shared" si="126"/>
        <v>0.73346560846560849</v>
      </c>
      <c r="H104" s="462">
        <f t="shared" si="126"/>
        <v>0.64804703905921879</v>
      </c>
      <c r="I104" s="462">
        <f t="shared" si="126"/>
        <v>0.59232876712328764</v>
      </c>
      <c r="J104" s="462">
        <f t="shared" si="126"/>
        <v>0.68266475644699143</v>
      </c>
      <c r="K104" s="462">
        <f t="shared" si="126"/>
        <v>0.72542901716068642</v>
      </c>
      <c r="L104" s="462">
        <f t="shared" si="126"/>
        <v>0.702416918429003</v>
      </c>
      <c r="M104" s="462">
        <f t="shared" ref="M104:N104" si="127">M77/M$66</f>
        <v>0.6023489932885906</v>
      </c>
      <c r="N104" s="462">
        <f t="shared" si="127"/>
        <v>0.58022774327122151</v>
      </c>
      <c r="O104" s="462">
        <f t="shared" ref="O104:P104" si="128">O77/O$66</f>
        <v>0.56192425793244627</v>
      </c>
      <c r="P104" s="211">
        <f t="shared" si="128"/>
        <v>0.69042685453791963</v>
      </c>
      <c r="Q104" s="191"/>
      <c r="R104" s="117"/>
    </row>
    <row r="105" spans="1:18">
      <c r="A105" s="6"/>
      <c r="B105" s="12" t="s">
        <v>1</v>
      </c>
      <c r="C105" s="374"/>
      <c r="D105" s="6"/>
      <c r="E105" s="78">
        <f t="shared" ref="E105:L105" si="129">E78/E$66</f>
        <v>0.39033078880407124</v>
      </c>
      <c r="F105" s="78">
        <f t="shared" si="129"/>
        <v>0.34613040828762948</v>
      </c>
      <c r="G105" s="463">
        <f t="shared" si="129"/>
        <v>0.26653439153439151</v>
      </c>
      <c r="H105" s="463">
        <f t="shared" si="129"/>
        <v>0.35195296094078121</v>
      </c>
      <c r="I105" s="463">
        <f t="shared" si="129"/>
        <v>0.40767123287671231</v>
      </c>
      <c r="J105" s="463">
        <f t="shared" si="129"/>
        <v>0.31733524355300857</v>
      </c>
      <c r="K105" s="463">
        <f t="shared" si="129"/>
        <v>0.27457098283931358</v>
      </c>
      <c r="L105" s="463">
        <f t="shared" si="129"/>
        <v>0.297583081570997</v>
      </c>
      <c r="M105" s="463">
        <f t="shared" ref="M105:N105" si="130">M78/M$66</f>
        <v>0.3976510067114094</v>
      </c>
      <c r="N105" s="463">
        <f t="shared" si="130"/>
        <v>0.41977225672877849</v>
      </c>
      <c r="O105" s="463">
        <f t="shared" ref="O105:P105" si="131">O78/O$66</f>
        <v>0.43807574206755373</v>
      </c>
      <c r="P105" s="212">
        <f t="shared" si="131"/>
        <v>0.30957314546208042</v>
      </c>
      <c r="Q105" s="191"/>
      <c r="R105" s="117"/>
    </row>
    <row r="106" spans="1:18">
      <c r="A106" s="7"/>
      <c r="B106" s="115" t="s">
        <v>81</v>
      </c>
      <c r="C106" s="7"/>
      <c r="D106" s="7"/>
      <c r="E106" s="76">
        <f t="shared" ref="E106:L106" si="132">E79/E$66</f>
        <v>1.3740458015267175E-2</v>
      </c>
      <c r="F106" s="76">
        <f t="shared" si="132"/>
        <v>1.5234613040828763E-2</v>
      </c>
      <c r="G106" s="460">
        <f t="shared" si="132"/>
        <v>8.5978835978835974E-3</v>
      </c>
      <c r="H106" s="460">
        <f t="shared" si="132"/>
        <v>1.6799664006719867E-3</v>
      </c>
      <c r="I106" s="460">
        <f t="shared" si="132"/>
        <v>1.6438356164383563E-3</v>
      </c>
      <c r="J106" s="460">
        <f t="shared" si="132"/>
        <v>-2.4355300859598854E-2</v>
      </c>
      <c r="K106" s="460">
        <f t="shared" si="132"/>
        <v>-2.3400936037441498E-3</v>
      </c>
      <c r="L106" s="460">
        <f t="shared" si="132"/>
        <v>3.5246727089627392E-3</v>
      </c>
      <c r="M106" s="460">
        <f t="shared" ref="M106:N106" si="133">M79/M$66</f>
        <v>4.4742729306487695E-3</v>
      </c>
      <c r="N106" s="460">
        <f t="shared" si="133"/>
        <v>1.1387163561076604E-2</v>
      </c>
      <c r="O106" s="460">
        <f t="shared" ref="O106:P106" si="134">O79/O$66</f>
        <v>1.2794268167860799E-2</v>
      </c>
      <c r="P106" s="210">
        <f t="shared" si="134"/>
        <v>1.28470783257356E-2</v>
      </c>
      <c r="Q106" s="191"/>
      <c r="R106" s="117"/>
    </row>
    <row r="107" spans="1:18" ht="15">
      <c r="A107" s="7"/>
      <c r="B107" s="115" t="s">
        <v>119</v>
      </c>
      <c r="C107" s="7"/>
      <c r="D107" s="7"/>
      <c r="E107" s="77">
        <f t="shared" ref="E107:L107" si="135">E80/E$66</f>
        <v>0</v>
      </c>
      <c r="F107" s="77">
        <f t="shared" si="135"/>
        <v>0</v>
      </c>
      <c r="G107" s="462">
        <f t="shared" si="135"/>
        <v>0</v>
      </c>
      <c r="H107" s="462">
        <f t="shared" si="135"/>
        <v>0</v>
      </c>
      <c r="I107" s="462">
        <f t="shared" si="135"/>
        <v>0</v>
      </c>
      <c r="J107" s="462">
        <f t="shared" si="135"/>
        <v>0</v>
      </c>
      <c r="K107" s="462">
        <f t="shared" si="135"/>
        <v>0</v>
      </c>
      <c r="L107" s="462">
        <f t="shared" si="135"/>
        <v>0</v>
      </c>
      <c r="M107" s="462">
        <f t="shared" ref="M107:N107" si="136">M80/M$66</f>
        <v>0</v>
      </c>
      <c r="N107" s="462">
        <f t="shared" si="136"/>
        <v>0</v>
      </c>
      <c r="O107" s="462">
        <f t="shared" ref="O107:P107" si="137">O80/O$66</f>
        <v>0</v>
      </c>
      <c r="P107" s="211">
        <f t="shared" si="137"/>
        <v>0</v>
      </c>
      <c r="Q107" s="191"/>
      <c r="R107" s="117"/>
    </row>
    <row r="108" spans="1:18">
      <c r="A108" s="7"/>
      <c r="B108" s="10" t="s">
        <v>77</v>
      </c>
      <c r="C108" s="376"/>
      <c r="D108" s="7"/>
      <c r="E108" s="76">
        <f t="shared" ref="E108:L108" si="138">E81/E$66</f>
        <v>0.37659033078880405</v>
      </c>
      <c r="F108" s="76">
        <f t="shared" si="138"/>
        <v>0.33089579524680074</v>
      </c>
      <c r="G108" s="460">
        <f t="shared" si="138"/>
        <v>0.25793650793650796</v>
      </c>
      <c r="H108" s="460">
        <f t="shared" si="138"/>
        <v>0.35027299454010918</v>
      </c>
      <c r="I108" s="460">
        <f t="shared" si="138"/>
        <v>0.40602739726027398</v>
      </c>
      <c r="J108" s="460">
        <f t="shared" si="138"/>
        <v>0.34169054441260743</v>
      </c>
      <c r="K108" s="460">
        <f t="shared" si="138"/>
        <v>0.27691107644305774</v>
      </c>
      <c r="L108" s="460">
        <f t="shared" si="138"/>
        <v>0.29405840886203422</v>
      </c>
      <c r="M108" s="460">
        <f t="shared" ref="M108:N108" si="139">M81/M$66</f>
        <v>0.39317673378076062</v>
      </c>
      <c r="N108" s="460">
        <f t="shared" si="139"/>
        <v>0.40838509316770188</v>
      </c>
      <c r="O108" s="460">
        <f t="shared" ref="O108:P108" si="140">O81/O$66</f>
        <v>0.42528147389969295</v>
      </c>
      <c r="P108" s="210">
        <f t="shared" si="140"/>
        <v>0.29672606713634481</v>
      </c>
      <c r="Q108" s="191"/>
      <c r="R108" s="117"/>
    </row>
    <row r="109" spans="1:18" ht="15">
      <c r="A109" s="7"/>
      <c r="B109" s="377" t="s">
        <v>78</v>
      </c>
      <c r="C109" s="376"/>
      <c r="D109" s="7"/>
      <c r="E109" s="77">
        <f t="shared" ref="E109:L109" si="141">E82/E$66</f>
        <v>6.9211195928753175E-2</v>
      </c>
      <c r="F109" s="77">
        <f t="shared" si="141"/>
        <v>4.2047531992687383E-2</v>
      </c>
      <c r="G109" s="462">
        <f t="shared" si="141"/>
        <v>4.2989417989417987E-2</v>
      </c>
      <c r="H109" s="462">
        <f t="shared" si="141"/>
        <v>5.795884082318354E-2</v>
      </c>
      <c r="I109" s="462">
        <f t="shared" si="141"/>
        <v>7.5616438356164384E-2</v>
      </c>
      <c r="J109" s="462">
        <f t="shared" si="141"/>
        <v>4.8710601719197708E-2</v>
      </c>
      <c r="K109" s="462">
        <f t="shared" si="141"/>
        <v>4.6801872074882997E-2</v>
      </c>
      <c r="L109" s="462">
        <f t="shared" si="141"/>
        <v>5.3877139979859011E-2</v>
      </c>
      <c r="M109" s="462">
        <f t="shared" ref="M109:N109" si="142">M82/M$66</f>
        <v>6.2639821029082776E-2</v>
      </c>
      <c r="N109" s="462">
        <f t="shared" si="142"/>
        <v>8.1780538302277439E-2</v>
      </c>
      <c r="O109" s="462">
        <f t="shared" ref="O109:P109" si="143">O82/O$66</f>
        <v>7.5742067553735928E-2</v>
      </c>
      <c r="P109" s="211">
        <f t="shared" si="143"/>
        <v>5.2217157065893076E-2</v>
      </c>
      <c r="Q109" s="191"/>
      <c r="R109" s="117"/>
    </row>
    <row r="110" spans="1:18" ht="15">
      <c r="A110" s="7"/>
      <c r="B110" s="12" t="s">
        <v>2</v>
      </c>
      <c r="C110" s="376"/>
      <c r="D110" s="4"/>
      <c r="E110" s="21">
        <f t="shared" ref="E110:L110" si="144">E83/E$66</f>
        <v>0.30737913486005092</v>
      </c>
      <c r="F110" s="21">
        <f t="shared" si="144"/>
        <v>0.28884826325411334</v>
      </c>
      <c r="G110" s="467">
        <f t="shared" si="144"/>
        <v>0.21494708994708994</v>
      </c>
      <c r="H110" s="467">
        <f t="shared" si="144"/>
        <v>0.29231415371692565</v>
      </c>
      <c r="I110" s="467">
        <f t="shared" si="144"/>
        <v>0.3304109589041096</v>
      </c>
      <c r="J110" s="467">
        <f t="shared" si="144"/>
        <v>0.29297994269340977</v>
      </c>
      <c r="K110" s="467">
        <f t="shared" si="144"/>
        <v>0.23010920436817472</v>
      </c>
      <c r="L110" s="467">
        <f t="shared" si="144"/>
        <v>0.24018126888217523</v>
      </c>
      <c r="M110" s="467">
        <f t="shared" ref="M110:N110" si="145">M83/M$66</f>
        <v>0.33053691275167785</v>
      </c>
      <c r="N110" s="467">
        <f t="shared" si="145"/>
        <v>0.32660455486542445</v>
      </c>
      <c r="O110" s="467">
        <f t="shared" ref="O110:P110" si="146">O83/O$66</f>
        <v>0.34953940634595704</v>
      </c>
      <c r="P110" s="218">
        <f t="shared" si="146"/>
        <v>0.24450891007045172</v>
      </c>
      <c r="Q110" s="191"/>
      <c r="R110" s="117"/>
    </row>
    <row r="111" spans="1:18">
      <c r="A111" s="7"/>
      <c r="B111" s="12"/>
      <c r="C111" s="376"/>
      <c r="D111" s="4"/>
      <c r="G111" s="468"/>
      <c r="H111" s="468"/>
      <c r="I111" s="468"/>
      <c r="J111" s="468"/>
      <c r="K111" s="468"/>
      <c r="L111" s="468"/>
      <c r="M111" s="468"/>
      <c r="N111" s="468"/>
      <c r="O111" s="468"/>
      <c r="P111" s="191"/>
      <c r="Q111" s="191"/>
    </row>
    <row r="112" spans="1:18">
      <c r="A112" s="4"/>
      <c r="B112" s="386"/>
      <c r="C112" s="4"/>
      <c r="D112" s="4"/>
      <c r="G112" s="468"/>
      <c r="H112" s="468"/>
      <c r="I112" s="468"/>
      <c r="J112" s="468"/>
      <c r="K112" s="468"/>
      <c r="L112" s="468"/>
      <c r="M112" s="468"/>
      <c r="N112" s="468"/>
      <c r="O112" s="468"/>
      <c r="P112" s="191"/>
      <c r="Q112" s="191"/>
    </row>
    <row r="113" spans="1:43">
      <c r="A113" s="9" t="s">
        <v>100</v>
      </c>
      <c r="G113" s="468"/>
      <c r="H113" s="468"/>
      <c r="I113" s="468"/>
      <c r="J113" s="468"/>
      <c r="K113" s="468"/>
      <c r="L113" s="468"/>
      <c r="M113" s="468"/>
      <c r="N113" s="468"/>
      <c r="O113" s="468"/>
      <c r="P113" s="191"/>
      <c r="Q113" s="191"/>
    </row>
    <row r="114" spans="1:43">
      <c r="E114" s="67" t="str">
        <f t="shared" ref="E114:L114" si="147">E6</f>
        <v>Q1</v>
      </c>
      <c r="F114" s="67" t="str">
        <f t="shared" si="147"/>
        <v>Q2</v>
      </c>
      <c r="G114" s="457" t="str">
        <f t="shared" si="147"/>
        <v>Q3</v>
      </c>
      <c r="H114" s="457" t="str">
        <f t="shared" si="147"/>
        <v>Q4</v>
      </c>
      <c r="I114" s="457" t="str">
        <f t="shared" si="147"/>
        <v>Q1</v>
      </c>
      <c r="J114" s="457" t="str">
        <f t="shared" si="147"/>
        <v>Q2</v>
      </c>
      <c r="K114" s="457" t="str">
        <f t="shared" si="147"/>
        <v>Q3</v>
      </c>
      <c r="L114" s="457" t="str">
        <f t="shared" si="147"/>
        <v>Q4</v>
      </c>
      <c r="M114" s="457" t="str">
        <f t="shared" ref="M114:N114" si="148">M6</f>
        <v>Q1</v>
      </c>
      <c r="N114" s="457" t="str">
        <f t="shared" si="148"/>
        <v>Q2</v>
      </c>
      <c r="O114" s="457" t="str">
        <f t="shared" ref="O114:P114" si="149">O6</f>
        <v>Q3</v>
      </c>
      <c r="P114" s="207" t="str">
        <f t="shared" si="149"/>
        <v>Q4</v>
      </c>
      <c r="Q114" s="191"/>
      <c r="R114" s="67"/>
    </row>
    <row r="115" spans="1:43">
      <c r="E115" s="68" t="str">
        <f t="shared" ref="E115:L115" si="150">E7</f>
        <v>CY18</v>
      </c>
      <c r="F115" s="68" t="str">
        <f t="shared" si="150"/>
        <v>CY18</v>
      </c>
      <c r="G115" s="458" t="str">
        <f t="shared" si="150"/>
        <v>CY18</v>
      </c>
      <c r="H115" s="458" t="str">
        <f t="shared" si="150"/>
        <v>CY18</v>
      </c>
      <c r="I115" s="458" t="str">
        <f t="shared" si="150"/>
        <v>CY19</v>
      </c>
      <c r="J115" s="458" t="str">
        <f t="shared" si="150"/>
        <v>CY19</v>
      </c>
      <c r="K115" s="458" t="str">
        <f t="shared" si="150"/>
        <v>CY19</v>
      </c>
      <c r="L115" s="458" t="str">
        <f t="shared" si="150"/>
        <v>CY19</v>
      </c>
      <c r="M115" s="458" t="str">
        <f t="shared" ref="M115:N115" si="151">M7</f>
        <v>CY20</v>
      </c>
      <c r="N115" s="458" t="str">
        <f t="shared" si="151"/>
        <v>CY20</v>
      </c>
      <c r="O115" s="458" t="str">
        <f t="shared" ref="O115:P115" si="152">O7</f>
        <v>CY20</v>
      </c>
      <c r="P115" s="208" t="str">
        <f t="shared" si="152"/>
        <v>CY20</v>
      </c>
      <c r="Q115" s="191"/>
      <c r="R115" s="67"/>
    </row>
    <row r="116" spans="1:43">
      <c r="B116" s="391" t="s">
        <v>63</v>
      </c>
      <c r="C116" s="108"/>
      <c r="D116" s="108"/>
      <c r="E116" s="130">
        <v>-581</v>
      </c>
      <c r="F116" s="130">
        <v>-256</v>
      </c>
      <c r="G116" s="441">
        <v>146</v>
      </c>
      <c r="H116" s="441">
        <v>454</v>
      </c>
      <c r="I116" s="441">
        <v>-567</v>
      </c>
      <c r="J116" s="441">
        <v>-189</v>
      </c>
      <c r="K116" s="441">
        <v>-68</v>
      </c>
      <c r="L116" s="441">
        <v>722</v>
      </c>
      <c r="M116" s="441">
        <v>-266</v>
      </c>
      <c r="N116" s="441">
        <v>146</v>
      </c>
      <c r="O116" s="441">
        <v>-187</v>
      </c>
      <c r="P116" s="190">
        <v>638</v>
      </c>
      <c r="Q116" s="190"/>
      <c r="R116" s="6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row>
    <row r="117" spans="1:43">
      <c r="B117" s="391" t="s">
        <v>62</v>
      </c>
      <c r="C117" s="108"/>
      <c r="D117" s="108"/>
      <c r="E117" s="130"/>
      <c r="F117" s="130"/>
      <c r="G117" s="441"/>
      <c r="H117" s="441"/>
      <c r="I117" s="441"/>
      <c r="J117" s="441"/>
      <c r="K117" s="441"/>
      <c r="L117" s="441"/>
      <c r="M117" s="441"/>
      <c r="N117" s="441"/>
      <c r="O117" s="441"/>
      <c r="P117" s="190"/>
      <c r="Q117" s="190"/>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row>
    <row r="118" spans="1:43">
      <c r="B118" s="391"/>
      <c r="C118" s="391" t="s">
        <v>90</v>
      </c>
      <c r="D118" s="108"/>
      <c r="E118" s="130"/>
      <c r="F118" s="130"/>
      <c r="G118" s="441"/>
      <c r="H118" s="441"/>
      <c r="I118" s="441"/>
      <c r="J118" s="441"/>
      <c r="K118" s="441"/>
      <c r="L118" s="441"/>
      <c r="M118" s="441"/>
      <c r="N118" s="441"/>
      <c r="O118" s="441"/>
      <c r="P118" s="190"/>
      <c r="Q118" s="190"/>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row>
    <row r="119" spans="1:43">
      <c r="B119"/>
      <c r="C119" s="392" t="s">
        <v>91</v>
      </c>
      <c r="D119" s="375"/>
      <c r="E119" s="69">
        <v>-75</v>
      </c>
      <c r="F119" s="69">
        <v>-44</v>
      </c>
      <c r="G119" s="442">
        <v>-3</v>
      </c>
      <c r="H119" s="442">
        <v>74</v>
      </c>
      <c r="I119" s="442">
        <v>-53</v>
      </c>
      <c r="J119" s="442">
        <v>-20</v>
      </c>
      <c r="K119" s="442">
        <v>-7</v>
      </c>
      <c r="L119" s="442">
        <v>59</v>
      </c>
      <c r="M119" s="442">
        <v>-39</v>
      </c>
      <c r="N119" s="442">
        <v>-19</v>
      </c>
      <c r="O119" s="442">
        <v>-15</v>
      </c>
      <c r="P119" s="192">
        <v>31</v>
      </c>
      <c r="Q119" s="192"/>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row>
    <row r="120" spans="1:43">
      <c r="B120"/>
      <c r="C120" s="392" t="s">
        <v>92</v>
      </c>
      <c r="D120" s="375"/>
      <c r="E120" s="69">
        <v>-120</v>
      </c>
      <c r="F120" s="69">
        <v>-46</v>
      </c>
      <c r="G120" s="442">
        <v>63</v>
      </c>
      <c r="H120" s="442">
        <v>26</v>
      </c>
      <c r="I120" s="442">
        <v>-66</v>
      </c>
      <c r="J120" s="442">
        <v>-34</v>
      </c>
      <c r="K120" s="442">
        <v>-6</v>
      </c>
      <c r="L120" s="442">
        <v>81</v>
      </c>
      <c r="M120" s="442">
        <v>-52</v>
      </c>
      <c r="N120" s="442">
        <v>-15</v>
      </c>
      <c r="O120" s="442">
        <v>-15</v>
      </c>
      <c r="P120" s="192">
        <v>193</v>
      </c>
      <c r="Q120" s="192"/>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row>
    <row r="121" spans="1:43">
      <c r="B121"/>
      <c r="C121" s="372" t="s">
        <v>259</v>
      </c>
      <c r="D121" s="375"/>
      <c r="E121" s="69"/>
      <c r="F121" s="69"/>
      <c r="G121" s="442"/>
      <c r="H121" s="442"/>
      <c r="I121" s="442"/>
      <c r="J121" s="442"/>
      <c r="K121" s="442"/>
      <c r="L121" s="442"/>
      <c r="M121" s="442"/>
      <c r="N121" s="442"/>
      <c r="O121" s="442"/>
      <c r="P121" s="192"/>
      <c r="Q121" s="192"/>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row>
    <row r="122" spans="1:43">
      <c r="B122"/>
      <c r="C122" s="392" t="s">
        <v>93</v>
      </c>
      <c r="D122" s="375"/>
      <c r="E122" s="69">
        <v>-5</v>
      </c>
      <c r="F122" s="69">
        <v>-1</v>
      </c>
      <c r="G122" s="442">
        <v>5</v>
      </c>
      <c r="H122" s="442">
        <v>-1</v>
      </c>
      <c r="I122" s="442">
        <v>-6</v>
      </c>
      <c r="J122" s="442">
        <v>1</v>
      </c>
      <c r="K122" s="442">
        <v>-1</v>
      </c>
      <c r="L122" s="442">
        <v>3</v>
      </c>
      <c r="M122" s="442">
        <v>-4</v>
      </c>
      <c r="N122" s="442">
        <v>16</v>
      </c>
      <c r="O122" s="442">
        <v>-5</v>
      </c>
      <c r="P122" s="192">
        <v>5</v>
      </c>
      <c r="Q122" s="192"/>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row>
    <row r="123" spans="1:43">
      <c r="B123"/>
      <c r="C123" s="392" t="s">
        <v>92</v>
      </c>
      <c r="D123" s="375"/>
      <c r="E123" s="69">
        <v>-8</v>
      </c>
      <c r="F123" s="69">
        <v>17</v>
      </c>
      <c r="G123" s="442">
        <v>-8</v>
      </c>
      <c r="H123" s="442">
        <v>-13</v>
      </c>
      <c r="I123" s="442">
        <v>-1</v>
      </c>
      <c r="J123" s="442">
        <v>-1</v>
      </c>
      <c r="K123" s="442">
        <v>-1</v>
      </c>
      <c r="L123" s="442">
        <v>2</v>
      </c>
      <c r="M123" s="442">
        <v>0</v>
      </c>
      <c r="N123" s="442">
        <v>12</v>
      </c>
      <c r="O123" s="442">
        <v>-2</v>
      </c>
      <c r="P123" s="192">
        <v>2</v>
      </c>
      <c r="Q123" s="192"/>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row>
    <row r="124" spans="1:43">
      <c r="B124" s="375"/>
      <c r="C124" s="75" t="s">
        <v>29</v>
      </c>
      <c r="D124" s="375"/>
      <c r="E124" s="70">
        <v>0</v>
      </c>
      <c r="F124" s="70">
        <v>0</v>
      </c>
      <c r="G124" s="443">
        <v>0</v>
      </c>
      <c r="H124" s="443">
        <v>0</v>
      </c>
      <c r="I124" s="443">
        <v>0</v>
      </c>
      <c r="J124" s="443">
        <v>0</v>
      </c>
      <c r="K124" s="443">
        <v>0</v>
      </c>
      <c r="L124" s="443">
        <v>0</v>
      </c>
      <c r="M124" s="443">
        <v>0</v>
      </c>
      <c r="N124" s="443">
        <v>0</v>
      </c>
      <c r="O124" s="443">
        <v>0</v>
      </c>
      <c r="P124" s="193">
        <v>0</v>
      </c>
      <c r="Q124" s="193"/>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row>
    <row r="125" spans="1:43">
      <c r="B125" s="375"/>
      <c r="C125" s="75" t="s">
        <v>30</v>
      </c>
      <c r="D125" s="375"/>
      <c r="E125" s="70">
        <v>0</v>
      </c>
      <c r="F125" s="70">
        <v>0</v>
      </c>
      <c r="G125" s="443">
        <v>0</v>
      </c>
      <c r="H125" s="443">
        <v>0</v>
      </c>
      <c r="I125" s="443">
        <v>0</v>
      </c>
      <c r="J125" s="443">
        <v>0</v>
      </c>
      <c r="K125" s="443">
        <v>0</v>
      </c>
      <c r="L125" s="443">
        <v>0</v>
      </c>
      <c r="M125" s="443">
        <v>0</v>
      </c>
      <c r="N125" s="443">
        <v>0</v>
      </c>
      <c r="O125" s="443">
        <v>0</v>
      </c>
      <c r="P125" s="193">
        <v>0</v>
      </c>
      <c r="Q125" s="193"/>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row>
    <row r="126" spans="1:43" ht="15">
      <c r="B126" s="5"/>
      <c r="C126" s="1" t="s">
        <v>31</v>
      </c>
      <c r="D126" s="5"/>
      <c r="E126" s="71">
        <v>0</v>
      </c>
      <c r="F126" s="71">
        <v>0</v>
      </c>
      <c r="G126" s="444">
        <v>0</v>
      </c>
      <c r="H126" s="444">
        <v>0</v>
      </c>
      <c r="I126" s="444">
        <v>0</v>
      </c>
      <c r="J126" s="444">
        <v>0</v>
      </c>
      <c r="K126" s="444">
        <v>0</v>
      </c>
      <c r="L126" s="444">
        <v>0</v>
      </c>
      <c r="M126" s="444">
        <v>0</v>
      </c>
      <c r="N126" s="444">
        <v>0</v>
      </c>
      <c r="O126" s="444">
        <v>0</v>
      </c>
      <c r="P126" s="194">
        <v>0</v>
      </c>
      <c r="Q126" s="194"/>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row>
    <row r="127" spans="1:43" ht="15">
      <c r="B127" s="5"/>
      <c r="C127" s="5"/>
      <c r="D127" s="5" t="s">
        <v>61</v>
      </c>
      <c r="E127" s="71">
        <f t="shared" ref="E127" si="153">SUM(E119:E126)</f>
        <v>-208</v>
      </c>
      <c r="F127" s="71">
        <f t="shared" ref="F127:G127" si="154">SUM(F119:F126)</f>
        <v>-74</v>
      </c>
      <c r="G127" s="444">
        <f t="shared" si="154"/>
        <v>57</v>
      </c>
      <c r="H127" s="444">
        <f t="shared" ref="H127:I127" si="155">SUM(H119:H126)</f>
        <v>86</v>
      </c>
      <c r="I127" s="444">
        <f t="shared" si="155"/>
        <v>-126</v>
      </c>
      <c r="J127" s="444">
        <f t="shared" ref="J127:K127" si="156">SUM(J119:J126)</f>
        <v>-54</v>
      </c>
      <c r="K127" s="444">
        <f t="shared" si="156"/>
        <v>-15</v>
      </c>
      <c r="L127" s="444">
        <f t="shared" ref="L127:M127" si="157">SUM(L119:L126)</f>
        <v>145</v>
      </c>
      <c r="M127" s="444">
        <f t="shared" si="157"/>
        <v>-95</v>
      </c>
      <c r="N127" s="444">
        <f t="shared" ref="N127:O127" si="158">SUM(N119:N126)</f>
        <v>-6</v>
      </c>
      <c r="O127" s="444">
        <f t="shared" si="158"/>
        <v>-37</v>
      </c>
      <c r="P127" s="194">
        <f t="shared" ref="P127" si="159">SUM(P119:P126)</f>
        <v>231</v>
      </c>
      <c r="Q127" s="194"/>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row>
    <row r="128" spans="1:43">
      <c r="B128" s="12" t="s">
        <v>1</v>
      </c>
      <c r="C128" s="374"/>
      <c r="D128" s="6"/>
      <c r="E128" s="72">
        <f t="shared" ref="E128:F128" si="160">E116-E127</f>
        <v>-373</v>
      </c>
      <c r="F128" s="72">
        <f t="shared" si="160"/>
        <v>-182</v>
      </c>
      <c r="G128" s="445">
        <f t="shared" ref="G128:H128" si="161">G116-G127</f>
        <v>89</v>
      </c>
      <c r="H128" s="445">
        <f t="shared" si="161"/>
        <v>368</v>
      </c>
      <c r="I128" s="445">
        <f t="shared" ref="I128:J128" si="162">I116-I127</f>
        <v>-441</v>
      </c>
      <c r="J128" s="445">
        <f t="shared" si="162"/>
        <v>-135</v>
      </c>
      <c r="K128" s="445">
        <f t="shared" ref="K128:L128" si="163">K116-K127</f>
        <v>-53</v>
      </c>
      <c r="L128" s="445">
        <f t="shared" si="163"/>
        <v>577</v>
      </c>
      <c r="M128" s="445">
        <f t="shared" ref="M128:N128" si="164">M116-M127</f>
        <v>-171</v>
      </c>
      <c r="N128" s="445">
        <f t="shared" si="164"/>
        <v>152</v>
      </c>
      <c r="O128" s="445">
        <f t="shared" ref="O128:P128" si="165">O116-O127</f>
        <v>-150</v>
      </c>
      <c r="P128" s="195">
        <f t="shared" si="165"/>
        <v>407</v>
      </c>
      <c r="Q128" s="195"/>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row>
    <row r="129" spans="1:43" ht="15">
      <c r="B129" s="115" t="s">
        <v>81</v>
      </c>
      <c r="C129" s="375"/>
      <c r="D129" s="375"/>
      <c r="E129" s="70">
        <v>0</v>
      </c>
      <c r="F129" s="70">
        <v>0</v>
      </c>
      <c r="G129" s="443">
        <v>0</v>
      </c>
      <c r="H129" s="443">
        <v>0</v>
      </c>
      <c r="I129" s="443">
        <v>0</v>
      </c>
      <c r="J129" s="443">
        <v>0</v>
      </c>
      <c r="K129" s="443">
        <v>0</v>
      </c>
      <c r="L129" s="443">
        <v>0</v>
      </c>
      <c r="M129" s="443">
        <v>0</v>
      </c>
      <c r="N129" s="443">
        <v>0</v>
      </c>
      <c r="O129" s="443">
        <v>0</v>
      </c>
      <c r="P129" s="193">
        <v>0</v>
      </c>
      <c r="Q129" s="194"/>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row>
    <row r="130" spans="1:43" ht="15">
      <c r="B130" s="115" t="s">
        <v>119</v>
      </c>
      <c r="C130" s="375"/>
      <c r="D130" s="375"/>
      <c r="E130" s="71">
        <v>0</v>
      </c>
      <c r="F130" s="71">
        <v>0</v>
      </c>
      <c r="G130" s="444">
        <v>0</v>
      </c>
      <c r="H130" s="444">
        <v>0</v>
      </c>
      <c r="I130" s="444">
        <v>0</v>
      </c>
      <c r="J130" s="444">
        <v>0</v>
      </c>
      <c r="K130" s="444">
        <v>0</v>
      </c>
      <c r="L130" s="444">
        <v>0</v>
      </c>
      <c r="M130" s="444">
        <v>0</v>
      </c>
      <c r="N130" s="444">
        <v>0</v>
      </c>
      <c r="O130" s="444">
        <v>0</v>
      </c>
      <c r="P130" s="194">
        <v>0</v>
      </c>
      <c r="Q130" s="194"/>
      <c r="S130" s="117"/>
      <c r="T130" s="117"/>
      <c r="U130" s="117"/>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row>
    <row r="131" spans="1:43">
      <c r="B131" s="10" t="s">
        <v>77</v>
      </c>
      <c r="C131" s="393"/>
      <c r="D131" s="24"/>
      <c r="E131" s="70">
        <f t="shared" ref="E131:F131" si="166">E128-E129-E130</f>
        <v>-373</v>
      </c>
      <c r="F131" s="70">
        <f t="shared" si="166"/>
        <v>-182</v>
      </c>
      <c r="G131" s="443">
        <f t="shared" ref="G131:H131" si="167">G128-G129-G130</f>
        <v>89</v>
      </c>
      <c r="H131" s="443">
        <f t="shared" si="167"/>
        <v>368</v>
      </c>
      <c r="I131" s="443">
        <f t="shared" ref="I131:J131" si="168">I128-I129-I130</f>
        <v>-441</v>
      </c>
      <c r="J131" s="443">
        <f t="shared" si="168"/>
        <v>-135</v>
      </c>
      <c r="K131" s="443">
        <f t="shared" ref="K131:L131" si="169">K128-K129-K130</f>
        <v>-53</v>
      </c>
      <c r="L131" s="443">
        <f t="shared" si="169"/>
        <v>577</v>
      </c>
      <c r="M131" s="443">
        <f t="shared" ref="M131:N131" si="170">M128-M129-M130</f>
        <v>-171</v>
      </c>
      <c r="N131" s="443">
        <f t="shared" si="170"/>
        <v>152</v>
      </c>
      <c r="O131" s="443">
        <f t="shared" ref="O131:P131" si="171">O128-O129-O130</f>
        <v>-150</v>
      </c>
      <c r="P131" s="193">
        <f t="shared" si="171"/>
        <v>407</v>
      </c>
      <c r="Q131" s="193"/>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row>
    <row r="132" spans="1:43" ht="15">
      <c r="B132" s="377" t="s">
        <v>78</v>
      </c>
      <c r="C132" s="393"/>
      <c r="D132" s="24"/>
      <c r="E132" s="71">
        <v>-64</v>
      </c>
      <c r="F132" s="71">
        <v>-23</v>
      </c>
      <c r="G132" s="444">
        <v>15</v>
      </c>
      <c r="H132" s="444">
        <v>70</v>
      </c>
      <c r="I132" s="444">
        <v>-80</v>
      </c>
      <c r="J132" s="444">
        <v>-20</v>
      </c>
      <c r="K132" s="444">
        <v>-5</v>
      </c>
      <c r="L132" s="444">
        <v>101</v>
      </c>
      <c r="M132" s="444">
        <v>-30</v>
      </c>
      <c r="N132" s="444">
        <v>27</v>
      </c>
      <c r="O132" s="444">
        <v>-20</v>
      </c>
      <c r="P132" s="194">
        <v>54</v>
      </c>
      <c r="Q132" s="194"/>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row>
    <row r="133" spans="1:43" ht="15">
      <c r="B133" s="394" t="s">
        <v>2</v>
      </c>
      <c r="C133" s="26"/>
      <c r="D133" s="26"/>
      <c r="E133" s="73">
        <f t="shared" ref="E133:F133" si="172">E131-E132</f>
        <v>-309</v>
      </c>
      <c r="F133" s="73">
        <f t="shared" si="172"/>
        <v>-159</v>
      </c>
      <c r="G133" s="446">
        <f t="shared" ref="G133:H133" si="173">G131-G132</f>
        <v>74</v>
      </c>
      <c r="H133" s="446">
        <f t="shared" si="173"/>
        <v>298</v>
      </c>
      <c r="I133" s="446">
        <f t="shared" ref="I133:J133" si="174">I131-I132</f>
        <v>-361</v>
      </c>
      <c r="J133" s="446">
        <f t="shared" si="174"/>
        <v>-115</v>
      </c>
      <c r="K133" s="446">
        <f t="shared" ref="K133:L133" si="175">K131-K132</f>
        <v>-48</v>
      </c>
      <c r="L133" s="446">
        <f t="shared" si="175"/>
        <v>476</v>
      </c>
      <c r="M133" s="446">
        <f t="shared" ref="M133:N133" si="176">M131-M132</f>
        <v>-141</v>
      </c>
      <c r="N133" s="446">
        <f t="shared" si="176"/>
        <v>125</v>
      </c>
      <c r="O133" s="446">
        <f t="shared" ref="O133:P133" si="177">O131-O132</f>
        <v>-130</v>
      </c>
      <c r="P133" s="196">
        <f t="shared" si="177"/>
        <v>353</v>
      </c>
      <c r="Q133" s="219"/>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row>
    <row r="134" spans="1:43">
      <c r="B134" s="395"/>
      <c r="C134" s="395"/>
      <c r="G134" s="468"/>
      <c r="H134" s="468"/>
      <c r="I134" s="468"/>
      <c r="J134" s="468"/>
      <c r="K134" s="468"/>
      <c r="L134" s="468"/>
      <c r="M134" s="468"/>
      <c r="N134" s="468"/>
      <c r="O134" s="468"/>
      <c r="P134" s="191"/>
      <c r="Q134" s="191"/>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row>
    <row r="135" spans="1:43">
      <c r="B135" s="395"/>
      <c r="C135" s="395" t="s">
        <v>24</v>
      </c>
      <c r="E135" s="396">
        <v>-0.41</v>
      </c>
      <c r="F135" s="396">
        <v>-0.21</v>
      </c>
      <c r="G135" s="469">
        <v>0.09</v>
      </c>
      <c r="H135" s="469">
        <v>0.39</v>
      </c>
      <c r="I135" s="469">
        <v>-0.47</v>
      </c>
      <c r="J135" s="469">
        <v>-0.15</v>
      </c>
      <c r="K135" s="469">
        <v>-0.06</v>
      </c>
      <c r="L135" s="469">
        <v>0.62</v>
      </c>
      <c r="M135" s="469">
        <v>-0.19</v>
      </c>
      <c r="N135" s="469">
        <v>0.16</v>
      </c>
      <c r="O135" s="469">
        <v>-0.16</v>
      </c>
      <c r="P135" s="220">
        <v>0.46</v>
      </c>
      <c r="Q135" s="191"/>
      <c r="S135" s="118"/>
      <c r="T135" s="118"/>
      <c r="U135" s="118"/>
      <c r="V135" s="118"/>
      <c r="W135" s="118"/>
      <c r="X135" s="118"/>
      <c r="Y135" s="118"/>
      <c r="Z135" s="118"/>
      <c r="AA135" s="118"/>
      <c r="AB135" s="118"/>
      <c r="AC135" s="118"/>
      <c r="AD135" s="118"/>
      <c r="AE135" s="118"/>
      <c r="AF135" s="117"/>
      <c r="AG135" s="117"/>
      <c r="AH135" s="117"/>
      <c r="AI135" s="117"/>
      <c r="AJ135" s="117"/>
      <c r="AK135" s="117"/>
      <c r="AL135" s="117"/>
      <c r="AM135" s="117"/>
      <c r="AN135" s="117"/>
      <c r="AO135" s="117"/>
      <c r="AP135" s="117"/>
      <c r="AQ135" s="117"/>
    </row>
    <row r="136" spans="1:43">
      <c r="B136" s="395"/>
      <c r="C136" s="395" t="s">
        <v>25</v>
      </c>
      <c r="E136" s="396">
        <v>-0.4</v>
      </c>
      <c r="F136" s="396">
        <v>-0.21</v>
      </c>
      <c r="G136" s="469">
        <v>0.1</v>
      </c>
      <c r="H136" s="469">
        <v>0.39</v>
      </c>
      <c r="I136" s="469">
        <v>-0.47</v>
      </c>
      <c r="J136" s="469">
        <v>-0.15</v>
      </c>
      <c r="K136" s="469">
        <v>-0.06</v>
      </c>
      <c r="L136" s="469">
        <v>0.61</v>
      </c>
      <c r="M136" s="469">
        <v>-0.18</v>
      </c>
      <c r="N136" s="469">
        <v>0.16</v>
      </c>
      <c r="O136" s="469">
        <v>-0.17</v>
      </c>
      <c r="P136" s="220">
        <v>0.45</v>
      </c>
      <c r="Q136" s="191"/>
      <c r="S136" s="118"/>
      <c r="T136" s="118"/>
      <c r="U136" s="118"/>
      <c r="V136" s="118"/>
      <c r="W136" s="118"/>
      <c r="X136" s="118"/>
      <c r="Y136" s="118"/>
      <c r="Z136" s="118"/>
      <c r="AA136" s="118"/>
      <c r="AB136" s="118"/>
      <c r="AC136" s="118"/>
      <c r="AD136" s="118"/>
      <c r="AE136" s="118"/>
      <c r="AF136" s="117"/>
      <c r="AG136" s="117"/>
      <c r="AH136" s="117"/>
      <c r="AI136" s="117"/>
      <c r="AJ136" s="117"/>
      <c r="AK136" s="117"/>
      <c r="AL136" s="117"/>
      <c r="AM136" s="117"/>
      <c r="AN136" s="117"/>
      <c r="AO136" s="117"/>
      <c r="AP136" s="117"/>
      <c r="AQ136" s="117"/>
    </row>
    <row r="137" spans="1:43" s="191" customFormat="1">
      <c r="A137" s="224"/>
      <c r="B137" s="310"/>
      <c r="C137" s="310"/>
      <c r="D137" s="309"/>
    </row>
    <row r="138" spans="1:43" s="191" customFormat="1">
      <c r="A138" s="224"/>
      <c r="B138" s="311"/>
      <c r="C138" s="311"/>
      <c r="D138" s="309"/>
    </row>
    <row r="139" spans="1:43" s="191" customFormat="1">
      <c r="A139" s="224"/>
      <c r="B139" s="298"/>
      <c r="C139" s="298"/>
      <c r="D139" s="298"/>
    </row>
    <row r="140" spans="1:43" s="191" customFormat="1">
      <c r="A140" s="224"/>
      <c r="B140" s="287"/>
      <c r="C140" s="301"/>
      <c r="D140" s="288"/>
    </row>
    <row r="141" spans="1:43" s="191" customFormat="1">
      <c r="A141" s="224"/>
      <c r="B141" s="312"/>
      <c r="C141" s="225"/>
      <c r="D141" s="225"/>
      <c r="E141" s="289"/>
      <c r="F141" s="289"/>
      <c r="G141" s="289"/>
      <c r="H141" s="289"/>
      <c r="I141" s="289"/>
      <c r="J141" s="289"/>
      <c r="K141" s="289"/>
      <c r="L141" s="289"/>
      <c r="M141" s="289"/>
      <c r="N141" s="289"/>
      <c r="O141" s="289"/>
    </row>
    <row r="142" spans="1:43" s="191" customFormat="1">
      <c r="A142" s="224"/>
      <c r="B142" s="312"/>
      <c r="C142" s="312"/>
      <c r="D142" s="225"/>
      <c r="E142" s="289"/>
      <c r="F142" s="289"/>
      <c r="G142" s="289"/>
      <c r="H142" s="289"/>
      <c r="I142" s="289"/>
      <c r="J142" s="289"/>
      <c r="K142" s="289"/>
      <c r="L142" s="289"/>
      <c r="M142" s="289"/>
      <c r="N142" s="289"/>
      <c r="O142" s="289"/>
    </row>
    <row r="143" spans="1:43" s="191" customFormat="1">
      <c r="A143" s="224"/>
      <c r="B143" s="313"/>
      <c r="C143" s="314"/>
      <c r="D143" s="297"/>
      <c r="E143" s="289"/>
      <c r="F143" s="289"/>
      <c r="G143" s="289"/>
      <c r="H143" s="289"/>
      <c r="I143" s="289"/>
      <c r="J143" s="289"/>
      <c r="K143" s="289"/>
      <c r="L143" s="289"/>
      <c r="M143" s="289"/>
      <c r="N143" s="289"/>
      <c r="O143" s="289"/>
    </row>
    <row r="144" spans="1:43" s="191" customFormat="1">
      <c r="A144" s="224"/>
      <c r="B144" s="313"/>
      <c r="C144" s="314"/>
      <c r="D144" s="297"/>
      <c r="E144" s="291"/>
      <c r="F144" s="291"/>
      <c r="G144" s="291"/>
      <c r="H144" s="291"/>
      <c r="I144" s="291"/>
      <c r="J144" s="291"/>
      <c r="K144" s="291"/>
      <c r="L144" s="291"/>
      <c r="M144" s="291"/>
      <c r="N144" s="291"/>
      <c r="O144" s="291"/>
    </row>
    <row r="145" spans="1:15" s="191" customFormat="1">
      <c r="A145" s="224"/>
      <c r="B145" s="313"/>
      <c r="C145" s="312"/>
      <c r="D145" s="297"/>
      <c r="E145" s="291"/>
      <c r="F145" s="291"/>
      <c r="G145" s="291"/>
      <c r="H145" s="291"/>
      <c r="I145" s="291"/>
      <c r="J145" s="291"/>
      <c r="K145" s="291"/>
      <c r="L145" s="291"/>
      <c r="M145" s="291"/>
      <c r="N145" s="291"/>
      <c r="O145" s="291"/>
    </row>
    <row r="146" spans="1:15" s="191" customFormat="1">
      <c r="A146" s="224"/>
      <c r="B146" s="313"/>
      <c r="C146" s="314"/>
      <c r="D146" s="297"/>
      <c r="E146" s="291"/>
      <c r="F146" s="291"/>
      <c r="G146" s="291"/>
      <c r="H146" s="291"/>
      <c r="I146" s="291"/>
      <c r="J146" s="291"/>
      <c r="K146" s="291"/>
      <c r="L146" s="291"/>
      <c r="M146" s="291"/>
      <c r="N146" s="291"/>
      <c r="O146" s="291"/>
    </row>
    <row r="147" spans="1:15" s="191" customFormat="1">
      <c r="A147" s="224"/>
      <c r="B147" s="313"/>
      <c r="C147" s="314"/>
      <c r="D147" s="297"/>
      <c r="E147" s="291"/>
      <c r="F147" s="291"/>
      <c r="G147" s="291"/>
      <c r="H147" s="291"/>
      <c r="I147" s="291"/>
      <c r="J147" s="291"/>
      <c r="K147" s="291"/>
      <c r="L147" s="291"/>
      <c r="M147" s="291"/>
      <c r="N147" s="291"/>
      <c r="O147" s="291"/>
    </row>
    <row r="148" spans="1:15" s="191" customFormat="1">
      <c r="A148" s="224"/>
      <c r="B148" s="297"/>
      <c r="C148" s="209"/>
      <c r="D148" s="297"/>
      <c r="E148" s="291"/>
      <c r="F148" s="291"/>
      <c r="G148" s="291"/>
      <c r="H148" s="291"/>
      <c r="I148" s="291"/>
      <c r="J148" s="291"/>
      <c r="K148" s="291"/>
      <c r="L148" s="291"/>
      <c r="M148" s="291"/>
      <c r="N148" s="291"/>
      <c r="O148" s="291"/>
    </row>
    <row r="149" spans="1:15" s="191" customFormat="1">
      <c r="A149" s="224"/>
      <c r="B149" s="292"/>
      <c r="C149" s="224"/>
      <c r="D149" s="292"/>
      <c r="E149" s="291"/>
      <c r="F149" s="291"/>
      <c r="G149" s="291"/>
      <c r="H149" s="291"/>
      <c r="I149" s="291"/>
      <c r="J149" s="291"/>
      <c r="K149" s="291"/>
      <c r="L149" s="291"/>
      <c r="M149" s="291"/>
      <c r="N149" s="291"/>
      <c r="O149" s="291"/>
    </row>
    <row r="150" spans="1:15" s="191" customFormat="1">
      <c r="A150" s="224"/>
      <c r="B150" s="292"/>
      <c r="C150" s="224"/>
      <c r="D150" s="292"/>
      <c r="E150" s="291"/>
      <c r="F150" s="291"/>
      <c r="G150" s="291"/>
      <c r="H150" s="291"/>
      <c r="I150" s="291"/>
      <c r="J150" s="291"/>
      <c r="K150" s="291"/>
      <c r="L150" s="291"/>
      <c r="M150" s="291"/>
      <c r="N150" s="291"/>
      <c r="O150" s="291"/>
    </row>
    <row r="151" spans="1:15" s="191" customFormat="1">
      <c r="A151" s="224"/>
      <c r="B151" s="292"/>
      <c r="C151" s="292"/>
      <c r="D151" s="292"/>
      <c r="E151" s="291"/>
      <c r="F151" s="291"/>
      <c r="G151" s="291"/>
      <c r="H151" s="291"/>
      <c r="I151" s="291"/>
      <c r="J151" s="291"/>
      <c r="K151" s="291"/>
      <c r="L151" s="291"/>
      <c r="M151" s="291"/>
      <c r="N151" s="291"/>
      <c r="O151" s="291"/>
    </row>
    <row r="152" spans="1:15" s="191" customFormat="1">
      <c r="A152" s="224"/>
      <c r="B152" s="293"/>
      <c r="C152" s="294"/>
      <c r="D152" s="295"/>
      <c r="E152" s="291"/>
      <c r="F152" s="291"/>
      <c r="G152" s="291"/>
      <c r="H152" s="291"/>
      <c r="I152" s="291"/>
      <c r="J152" s="291"/>
      <c r="K152" s="291"/>
      <c r="L152" s="291"/>
      <c r="M152" s="291"/>
      <c r="N152" s="291"/>
      <c r="O152" s="291"/>
    </row>
    <row r="153" spans="1:15" s="191" customFormat="1">
      <c r="A153" s="224"/>
      <c r="B153" s="296"/>
      <c r="C153" s="297"/>
      <c r="D153" s="297"/>
      <c r="E153" s="291"/>
      <c r="F153" s="291"/>
      <c r="G153" s="291"/>
      <c r="H153" s="291"/>
      <c r="I153" s="291"/>
      <c r="J153" s="291"/>
      <c r="K153" s="291"/>
      <c r="L153" s="291"/>
      <c r="M153" s="291"/>
      <c r="N153" s="291"/>
      <c r="O153" s="291"/>
    </row>
    <row r="154" spans="1:15" s="191" customFormat="1">
      <c r="A154" s="224"/>
      <c r="B154" s="298"/>
      <c r="C154" s="315"/>
      <c r="D154" s="316"/>
      <c r="E154" s="291"/>
      <c r="F154" s="291"/>
      <c r="G154" s="291"/>
      <c r="H154" s="291"/>
      <c r="I154" s="291"/>
      <c r="J154" s="291"/>
      <c r="K154" s="291"/>
      <c r="L154" s="291"/>
      <c r="M154" s="291"/>
      <c r="N154" s="291"/>
      <c r="O154" s="291"/>
    </row>
    <row r="155" spans="1:15" s="191" customFormat="1">
      <c r="A155" s="224"/>
      <c r="B155" s="290"/>
      <c r="C155" s="315"/>
      <c r="D155" s="316"/>
      <c r="E155" s="291"/>
      <c r="F155" s="291"/>
      <c r="G155" s="291"/>
      <c r="H155" s="291"/>
      <c r="I155" s="291"/>
      <c r="J155" s="291"/>
      <c r="K155" s="291"/>
      <c r="L155" s="291"/>
      <c r="M155" s="291"/>
      <c r="N155" s="291"/>
      <c r="O155" s="291"/>
    </row>
    <row r="156" spans="1:15" s="191" customFormat="1">
      <c r="A156" s="224"/>
      <c r="B156" s="317"/>
      <c r="C156" s="318"/>
      <c r="D156" s="318"/>
      <c r="E156" s="291"/>
      <c r="F156" s="291"/>
      <c r="G156" s="291"/>
      <c r="H156" s="291"/>
      <c r="I156" s="291"/>
      <c r="J156" s="291"/>
      <c r="K156" s="291"/>
      <c r="L156" s="291"/>
      <c r="M156" s="291"/>
      <c r="N156" s="291"/>
      <c r="O156" s="291"/>
    </row>
    <row r="157" spans="1:15" s="191" customFormat="1">
      <c r="A157" s="224"/>
      <c r="B157" s="727"/>
      <c r="C157" s="727"/>
      <c r="D157" s="727"/>
      <c r="E157" s="291"/>
      <c r="F157" s="291"/>
      <c r="G157" s="291"/>
      <c r="H157" s="291"/>
      <c r="I157" s="291"/>
      <c r="J157" s="291"/>
      <c r="K157" s="291"/>
      <c r="L157" s="291"/>
      <c r="M157" s="291"/>
      <c r="N157" s="291"/>
      <c r="O157" s="291"/>
    </row>
    <row r="158" spans="1:15" s="191" customFormat="1">
      <c r="A158" s="224"/>
      <c r="B158" s="293"/>
      <c r="C158" s="301"/>
      <c r="D158" s="301"/>
      <c r="E158" s="289"/>
      <c r="F158" s="289"/>
      <c r="G158" s="289"/>
      <c r="H158" s="289"/>
      <c r="I158" s="289"/>
      <c r="J158" s="289"/>
      <c r="K158" s="289"/>
      <c r="L158" s="289"/>
      <c r="M158" s="289"/>
      <c r="N158" s="289"/>
      <c r="O158" s="289"/>
    </row>
    <row r="159" spans="1:15" s="191" customFormat="1">
      <c r="A159" s="224"/>
      <c r="B159" s="302"/>
      <c r="C159" s="302"/>
      <c r="D159" s="302"/>
      <c r="E159" s="304"/>
      <c r="F159" s="304"/>
      <c r="G159" s="304"/>
      <c r="H159" s="304"/>
      <c r="I159" s="304"/>
      <c r="J159" s="304"/>
      <c r="K159" s="304"/>
      <c r="L159" s="304"/>
      <c r="M159" s="304"/>
      <c r="N159" s="304"/>
      <c r="O159" s="304"/>
    </row>
    <row r="160" spans="1:15" s="191" customFormat="1">
      <c r="A160" s="224"/>
      <c r="B160" s="302"/>
      <c r="C160" s="302"/>
      <c r="D160" s="302"/>
      <c r="E160" s="217"/>
      <c r="F160" s="217"/>
      <c r="G160" s="217"/>
      <c r="H160" s="217"/>
      <c r="I160" s="217"/>
      <c r="J160" s="217"/>
      <c r="K160" s="217"/>
      <c r="L160" s="217"/>
      <c r="M160" s="217"/>
      <c r="N160" s="217"/>
      <c r="O160" s="217"/>
    </row>
    <row r="161" spans="1:15" s="191" customFormat="1">
      <c r="A161" s="224"/>
      <c r="B161" s="302"/>
      <c r="C161" s="302"/>
      <c r="D161" s="302"/>
      <c r="E161" s="217"/>
      <c r="F161" s="217"/>
      <c r="G161" s="217"/>
      <c r="H161" s="217"/>
      <c r="I161" s="217"/>
      <c r="J161" s="217"/>
      <c r="K161" s="217"/>
      <c r="L161" s="217"/>
      <c r="M161" s="217"/>
      <c r="N161" s="217"/>
      <c r="O161" s="217"/>
    </row>
    <row r="162" spans="1:15" s="191" customFormat="1">
      <c r="A162" s="224"/>
      <c r="B162" s="302"/>
      <c r="C162" s="302"/>
      <c r="D162" s="302"/>
      <c r="E162" s="217"/>
      <c r="F162" s="217"/>
      <c r="G162" s="217"/>
      <c r="H162" s="217"/>
      <c r="I162" s="217"/>
      <c r="J162" s="217"/>
      <c r="K162" s="217"/>
      <c r="L162" s="217"/>
      <c r="M162" s="217"/>
      <c r="N162" s="217"/>
      <c r="O162" s="217"/>
    </row>
    <row r="163" spans="1:15" s="191" customFormat="1">
      <c r="A163" s="224"/>
      <c r="B163" s="302"/>
      <c r="C163" s="224"/>
      <c r="D163" s="302"/>
      <c r="E163" s="217"/>
      <c r="F163" s="217"/>
      <c r="G163" s="217"/>
      <c r="H163" s="217"/>
      <c r="I163" s="217"/>
      <c r="J163" s="217"/>
      <c r="K163" s="217"/>
      <c r="L163" s="217"/>
      <c r="M163" s="217"/>
      <c r="N163" s="217"/>
      <c r="O163" s="217"/>
    </row>
    <row r="164" spans="1:15" s="191" customFormat="1">
      <c r="A164" s="224"/>
      <c r="B164" s="302"/>
      <c r="C164" s="224"/>
      <c r="D164" s="302"/>
      <c r="E164" s="305"/>
      <c r="F164" s="305"/>
      <c r="G164" s="305"/>
      <c r="H164" s="305"/>
      <c r="I164" s="305"/>
      <c r="J164" s="305"/>
      <c r="K164" s="305"/>
      <c r="L164" s="305"/>
      <c r="M164" s="305"/>
      <c r="N164" s="305"/>
      <c r="O164" s="305"/>
    </row>
    <row r="165" spans="1:15" s="191" customFormat="1">
      <c r="A165" s="224"/>
      <c r="B165" s="302"/>
      <c r="C165" s="224"/>
      <c r="D165" s="302"/>
      <c r="E165" s="305"/>
      <c r="F165" s="305"/>
      <c r="G165" s="305"/>
      <c r="H165" s="305"/>
      <c r="I165" s="305"/>
      <c r="J165" s="305"/>
      <c r="K165" s="305"/>
      <c r="L165" s="305"/>
      <c r="M165" s="305"/>
      <c r="N165" s="305"/>
      <c r="O165" s="305"/>
    </row>
    <row r="166" spans="1:15" s="191" customFormat="1">
      <c r="A166" s="224"/>
      <c r="B166" s="302"/>
      <c r="C166" s="224"/>
      <c r="D166" s="302"/>
    </row>
    <row r="167" spans="1:15" s="191" customFormat="1">
      <c r="A167" s="224"/>
      <c r="B167" s="302"/>
      <c r="C167" s="224"/>
      <c r="D167" s="302"/>
    </row>
    <row r="168" spans="1:15" s="191" customFormat="1">
      <c r="A168" s="224"/>
      <c r="B168" s="287"/>
      <c r="C168" s="224"/>
      <c r="D168" s="302"/>
    </row>
    <row r="169" spans="1:15" s="191" customFormat="1">
      <c r="A169" s="224"/>
      <c r="B169" s="287"/>
      <c r="C169" s="312"/>
      <c r="D169" s="225"/>
    </row>
    <row r="170" spans="1:15" s="191" customFormat="1">
      <c r="A170" s="224"/>
      <c r="B170" s="290"/>
      <c r="C170" s="314"/>
      <c r="D170" s="297"/>
    </row>
    <row r="171" spans="1:15" s="191" customFormat="1">
      <c r="A171" s="224"/>
      <c r="B171" s="290"/>
      <c r="C171" s="314"/>
      <c r="D171" s="297"/>
      <c r="E171" s="307"/>
      <c r="F171" s="307"/>
      <c r="G171" s="307"/>
      <c r="H171" s="307"/>
      <c r="I171" s="307"/>
      <c r="J171" s="307"/>
      <c r="K171" s="307"/>
      <c r="L171" s="307"/>
      <c r="M171" s="307"/>
      <c r="N171" s="307"/>
      <c r="O171" s="307"/>
    </row>
    <row r="172" spans="1:15" s="191" customFormat="1">
      <c r="A172" s="224"/>
      <c r="B172" s="290"/>
      <c r="C172" s="312"/>
      <c r="D172" s="297"/>
      <c r="E172" s="307"/>
      <c r="F172" s="307"/>
      <c r="G172" s="307"/>
      <c r="H172" s="307"/>
      <c r="I172" s="307"/>
      <c r="J172" s="307"/>
      <c r="K172" s="307"/>
      <c r="L172" s="307"/>
      <c r="M172" s="307"/>
      <c r="N172" s="307"/>
      <c r="O172" s="307"/>
    </row>
    <row r="173" spans="1:15" s="191" customFormat="1">
      <c r="A173" s="224"/>
      <c r="B173" s="290"/>
      <c r="C173" s="314"/>
      <c r="D173" s="297"/>
      <c r="E173" s="307"/>
      <c r="F173" s="307"/>
      <c r="G173" s="307"/>
      <c r="H173" s="307"/>
      <c r="I173" s="307"/>
      <c r="J173" s="307"/>
      <c r="K173" s="307"/>
      <c r="L173" s="307"/>
      <c r="M173" s="307"/>
      <c r="N173" s="307"/>
      <c r="O173" s="307"/>
    </row>
    <row r="174" spans="1:15" s="191" customFormat="1">
      <c r="A174" s="224"/>
      <c r="B174" s="290"/>
      <c r="C174" s="314"/>
      <c r="D174" s="297"/>
      <c r="E174" s="307"/>
      <c r="F174" s="307"/>
      <c r="G174" s="307"/>
      <c r="H174" s="307"/>
      <c r="I174" s="307"/>
      <c r="J174" s="307"/>
      <c r="K174" s="307"/>
      <c r="L174" s="307"/>
      <c r="M174" s="307"/>
      <c r="N174" s="307"/>
      <c r="O174" s="307"/>
    </row>
    <row r="175" spans="1:15" s="191" customFormat="1">
      <c r="A175" s="224"/>
      <c r="B175" s="292"/>
      <c r="C175" s="224"/>
      <c r="D175" s="292"/>
      <c r="E175" s="307"/>
      <c r="F175" s="307"/>
      <c r="G175" s="307"/>
      <c r="H175" s="307"/>
      <c r="I175" s="307"/>
      <c r="J175" s="307"/>
      <c r="K175" s="307"/>
      <c r="L175" s="307"/>
      <c r="M175" s="307"/>
      <c r="N175" s="307"/>
      <c r="O175" s="307"/>
    </row>
    <row r="176" spans="1:15" s="191" customFormat="1">
      <c r="A176" s="224"/>
      <c r="B176" s="292"/>
      <c r="C176" s="224"/>
      <c r="D176" s="292"/>
      <c r="E176" s="307"/>
      <c r="F176" s="307"/>
      <c r="G176" s="307"/>
      <c r="H176" s="307"/>
      <c r="I176" s="307"/>
      <c r="J176" s="307"/>
      <c r="K176" s="307"/>
      <c r="L176" s="307"/>
      <c r="M176" s="307"/>
      <c r="N176" s="307"/>
      <c r="O176" s="307"/>
    </row>
    <row r="177" spans="1:15" s="191" customFormat="1">
      <c r="A177" s="224"/>
      <c r="B177" s="292"/>
      <c r="C177" s="224"/>
      <c r="D177" s="292"/>
      <c r="E177" s="307"/>
      <c r="F177" s="307"/>
      <c r="G177" s="307"/>
      <c r="H177" s="307"/>
      <c r="I177" s="307"/>
      <c r="J177" s="307"/>
      <c r="K177" s="307"/>
      <c r="L177" s="307"/>
      <c r="M177" s="307"/>
      <c r="N177" s="307"/>
      <c r="O177" s="307"/>
    </row>
    <row r="178" spans="1:15" s="191" customFormat="1">
      <c r="A178" s="224"/>
      <c r="B178" s="292"/>
      <c r="C178" s="292"/>
      <c r="D178" s="292"/>
      <c r="E178" s="307"/>
      <c r="F178" s="307"/>
      <c r="G178" s="307"/>
      <c r="H178" s="307"/>
      <c r="I178" s="307"/>
      <c r="J178" s="307"/>
      <c r="K178" s="307"/>
      <c r="L178" s="307"/>
      <c r="M178" s="307"/>
      <c r="N178" s="307"/>
      <c r="O178" s="307"/>
    </row>
    <row r="179" spans="1:15" s="191" customFormat="1">
      <c r="A179" s="224"/>
      <c r="B179" s="293"/>
      <c r="C179" s="294"/>
      <c r="D179" s="295"/>
      <c r="E179" s="307"/>
      <c r="F179" s="307"/>
      <c r="G179" s="307"/>
      <c r="H179" s="307"/>
      <c r="I179" s="307"/>
      <c r="J179" s="307"/>
      <c r="K179" s="307"/>
      <c r="L179" s="307"/>
      <c r="M179" s="307"/>
      <c r="N179" s="307"/>
      <c r="O179" s="307"/>
    </row>
    <row r="180" spans="1:15" s="191" customFormat="1">
      <c r="A180" s="224"/>
      <c r="B180" s="296"/>
      <c r="C180" s="300"/>
      <c r="D180" s="300"/>
      <c r="E180" s="307"/>
      <c r="F180" s="307"/>
      <c r="G180" s="307"/>
      <c r="H180" s="307"/>
      <c r="I180" s="307"/>
      <c r="J180" s="307"/>
      <c r="K180" s="307"/>
      <c r="L180" s="307"/>
      <c r="M180" s="307"/>
      <c r="N180" s="307"/>
      <c r="O180" s="307"/>
    </row>
    <row r="181" spans="1:15" s="191" customFormat="1">
      <c r="A181" s="224"/>
      <c r="B181" s="298"/>
      <c r="C181" s="299"/>
      <c r="D181" s="300"/>
      <c r="E181" s="307"/>
      <c r="F181" s="307"/>
      <c r="G181" s="307"/>
      <c r="H181" s="307"/>
      <c r="I181" s="307"/>
      <c r="J181" s="307"/>
      <c r="K181" s="307"/>
      <c r="L181" s="307"/>
      <c r="M181" s="307"/>
      <c r="N181" s="307"/>
      <c r="O181" s="307"/>
    </row>
    <row r="182" spans="1:15" s="191" customFormat="1">
      <c r="A182" s="224"/>
      <c r="B182" s="290"/>
      <c r="C182" s="299"/>
      <c r="D182" s="300"/>
      <c r="E182" s="307"/>
      <c r="F182" s="307"/>
      <c r="G182" s="307"/>
      <c r="H182" s="307"/>
      <c r="I182" s="307"/>
      <c r="J182" s="307"/>
      <c r="K182" s="307"/>
      <c r="L182" s="307"/>
      <c r="M182" s="307"/>
      <c r="N182" s="307"/>
      <c r="O182" s="307"/>
    </row>
    <row r="183" spans="1:15" s="191" customFormat="1">
      <c r="A183" s="224"/>
      <c r="B183" s="293"/>
      <c r="C183" s="299"/>
      <c r="D183" s="301"/>
      <c r="E183" s="307"/>
      <c r="F183" s="307"/>
      <c r="G183" s="307"/>
      <c r="H183" s="307"/>
      <c r="I183" s="307"/>
      <c r="J183" s="307"/>
      <c r="K183" s="307"/>
      <c r="L183" s="307"/>
      <c r="M183" s="307"/>
      <c r="N183" s="307"/>
      <c r="O183" s="307"/>
    </row>
    <row r="184" spans="1:15" s="191" customFormat="1">
      <c r="A184" s="224"/>
      <c r="B184" s="293"/>
      <c r="C184" s="299"/>
      <c r="D184" s="301"/>
      <c r="E184" s="307"/>
      <c r="F184" s="307"/>
      <c r="G184" s="307"/>
      <c r="H184" s="307"/>
      <c r="I184" s="307"/>
      <c r="J184" s="307"/>
      <c r="K184" s="307"/>
      <c r="L184" s="307"/>
      <c r="M184" s="307"/>
      <c r="N184" s="307"/>
      <c r="O184" s="307"/>
    </row>
    <row r="185" spans="1:15" s="191" customFormat="1">
      <c r="A185" s="224"/>
      <c r="B185" s="308"/>
      <c r="C185" s="301"/>
      <c r="D185" s="301"/>
      <c r="E185" s="307"/>
      <c r="F185" s="307"/>
      <c r="G185" s="307"/>
      <c r="H185" s="307"/>
      <c r="I185" s="307"/>
      <c r="J185" s="307"/>
      <c r="K185" s="307"/>
      <c r="L185" s="307"/>
      <c r="M185" s="307"/>
      <c r="N185" s="307"/>
      <c r="O185" s="307"/>
    </row>
    <row r="186" spans="1:15" s="191" customFormat="1">
      <c r="A186" s="224"/>
      <c r="B186" s="224"/>
      <c r="C186" s="224"/>
      <c r="D186" s="224"/>
    </row>
    <row r="187" spans="1:15" s="191" customFormat="1">
      <c r="A187" s="224"/>
      <c r="B187" s="224"/>
      <c r="C187" s="224"/>
      <c r="D187" s="224"/>
    </row>
    <row r="188" spans="1:15" s="191" customFormat="1">
      <c r="A188" s="224"/>
      <c r="B188" s="224"/>
      <c r="C188" s="224"/>
      <c r="D188" s="224"/>
    </row>
    <row r="189" spans="1:15" s="191" customFormat="1">
      <c r="A189" s="224"/>
      <c r="B189" s="312"/>
      <c r="C189" s="225"/>
      <c r="D189" s="225"/>
    </row>
    <row r="190" spans="1:15" s="191" customFormat="1">
      <c r="A190" s="224"/>
      <c r="B190" s="312"/>
      <c r="C190" s="225"/>
      <c r="D190" s="225"/>
    </row>
    <row r="191" spans="1:15" s="191" customFormat="1">
      <c r="A191" s="224"/>
      <c r="B191" s="312"/>
      <c r="C191" s="312"/>
      <c r="D191" s="225"/>
      <c r="E191" s="289"/>
      <c r="F191" s="289"/>
      <c r="G191" s="289"/>
      <c r="H191" s="289"/>
      <c r="I191" s="289"/>
      <c r="J191" s="289"/>
      <c r="K191" s="289"/>
      <c r="L191" s="289"/>
      <c r="M191" s="289"/>
      <c r="N191" s="289"/>
      <c r="O191" s="289"/>
    </row>
    <row r="192" spans="1:15" s="191" customFormat="1">
      <c r="A192" s="224"/>
      <c r="B192" s="313"/>
      <c r="C192" s="314"/>
      <c r="D192" s="297"/>
      <c r="E192" s="289"/>
      <c r="F192" s="289"/>
      <c r="G192" s="289"/>
      <c r="H192" s="289"/>
      <c r="I192" s="289"/>
      <c r="J192" s="289"/>
      <c r="K192" s="289"/>
      <c r="L192" s="289"/>
      <c r="M192" s="289"/>
      <c r="N192" s="289"/>
      <c r="O192" s="289"/>
    </row>
    <row r="193" spans="1:15" s="191" customFormat="1">
      <c r="A193" s="224"/>
      <c r="B193" s="313"/>
      <c r="C193" s="314"/>
      <c r="D193" s="297"/>
      <c r="E193" s="289"/>
      <c r="F193" s="289"/>
      <c r="G193" s="289"/>
      <c r="H193" s="289"/>
      <c r="I193" s="289"/>
      <c r="J193" s="289"/>
      <c r="K193" s="289"/>
      <c r="L193" s="289"/>
      <c r="M193" s="289"/>
      <c r="N193" s="289"/>
      <c r="O193" s="289"/>
    </row>
    <row r="194" spans="1:15" s="191" customFormat="1">
      <c r="A194" s="224"/>
      <c r="B194" s="313"/>
      <c r="C194" s="312"/>
      <c r="D194" s="297"/>
      <c r="E194" s="291"/>
      <c r="F194" s="291"/>
      <c r="G194" s="291"/>
      <c r="H194" s="291"/>
      <c r="I194" s="291"/>
      <c r="J194" s="291"/>
      <c r="K194" s="291"/>
      <c r="L194" s="291"/>
      <c r="M194" s="291"/>
      <c r="N194" s="291"/>
      <c r="O194" s="291"/>
    </row>
    <row r="195" spans="1:15" s="191" customFormat="1">
      <c r="A195" s="224"/>
      <c r="B195" s="313"/>
      <c r="C195" s="314"/>
      <c r="D195" s="297"/>
      <c r="E195" s="291"/>
      <c r="F195" s="291"/>
      <c r="G195" s="291"/>
      <c r="H195" s="291"/>
      <c r="I195" s="291"/>
      <c r="J195" s="291"/>
      <c r="K195" s="291"/>
      <c r="L195" s="291"/>
      <c r="M195" s="291"/>
      <c r="N195" s="291"/>
      <c r="O195" s="291"/>
    </row>
    <row r="196" spans="1:15" s="191" customFormat="1">
      <c r="A196" s="224"/>
      <c r="B196" s="313"/>
      <c r="C196" s="314"/>
      <c r="D196" s="297"/>
      <c r="E196" s="291"/>
      <c r="F196" s="291"/>
      <c r="G196" s="291"/>
      <c r="H196" s="291"/>
      <c r="I196" s="291"/>
      <c r="J196" s="291"/>
      <c r="K196" s="291"/>
      <c r="L196" s="291"/>
      <c r="M196" s="291"/>
      <c r="N196" s="291"/>
      <c r="O196" s="291"/>
    </row>
    <row r="197" spans="1:15" s="191" customFormat="1">
      <c r="A197" s="224"/>
      <c r="B197" s="297"/>
      <c r="C197" s="209"/>
      <c r="D197" s="297"/>
      <c r="E197" s="291"/>
      <c r="F197" s="291"/>
      <c r="G197" s="291"/>
      <c r="H197" s="291"/>
      <c r="I197" s="291"/>
      <c r="J197" s="291"/>
      <c r="K197" s="291"/>
      <c r="L197" s="291"/>
      <c r="M197" s="291"/>
      <c r="N197" s="291"/>
      <c r="O197" s="291"/>
    </row>
    <row r="198" spans="1:15" s="191" customFormat="1">
      <c r="A198" s="224"/>
      <c r="B198" s="297"/>
      <c r="C198" s="209"/>
      <c r="D198" s="297"/>
      <c r="E198" s="291"/>
      <c r="F198" s="291"/>
      <c r="G198" s="291"/>
      <c r="H198" s="291"/>
      <c r="I198" s="291"/>
      <c r="J198" s="291"/>
      <c r="K198" s="291"/>
      <c r="L198" s="291"/>
      <c r="M198" s="291"/>
      <c r="N198" s="291"/>
      <c r="O198" s="291"/>
    </row>
    <row r="199" spans="1:15" s="191" customFormat="1">
      <c r="A199" s="224"/>
      <c r="B199" s="292"/>
      <c r="C199" s="224"/>
      <c r="D199" s="292"/>
      <c r="E199" s="291"/>
      <c r="F199" s="291"/>
      <c r="G199" s="291"/>
      <c r="H199" s="291"/>
      <c r="I199" s="291"/>
      <c r="J199" s="291"/>
      <c r="K199" s="291"/>
      <c r="L199" s="291"/>
      <c r="M199" s="291"/>
      <c r="N199" s="291"/>
      <c r="O199" s="291"/>
    </row>
    <row r="200" spans="1:15" s="191" customFormat="1">
      <c r="A200" s="224"/>
      <c r="B200" s="292"/>
      <c r="C200" s="292"/>
      <c r="D200" s="292"/>
      <c r="E200" s="291"/>
      <c r="F200" s="291"/>
      <c r="G200" s="291"/>
      <c r="H200" s="291"/>
      <c r="I200" s="291"/>
      <c r="J200" s="291"/>
      <c r="K200" s="291"/>
      <c r="L200" s="291"/>
      <c r="M200" s="291"/>
      <c r="N200" s="291"/>
      <c r="O200" s="291"/>
    </row>
    <row r="201" spans="1:15" s="191" customFormat="1">
      <c r="A201" s="224"/>
      <c r="B201" s="293"/>
      <c r="C201" s="294"/>
      <c r="D201" s="295"/>
      <c r="E201" s="291"/>
      <c r="F201" s="291"/>
      <c r="G201" s="291"/>
      <c r="H201" s="291"/>
      <c r="I201" s="291"/>
      <c r="J201" s="291"/>
      <c r="K201" s="291"/>
      <c r="L201" s="291"/>
      <c r="M201" s="291"/>
      <c r="N201" s="291"/>
      <c r="O201" s="291"/>
    </row>
    <row r="202" spans="1:15" s="191" customFormat="1">
      <c r="A202" s="224"/>
      <c r="B202" s="296"/>
      <c r="C202" s="297"/>
      <c r="D202" s="297"/>
      <c r="E202" s="291"/>
      <c r="F202" s="291"/>
      <c r="G202" s="291"/>
      <c r="H202" s="291"/>
      <c r="I202" s="291"/>
      <c r="J202" s="291"/>
      <c r="K202" s="291"/>
      <c r="L202" s="291"/>
      <c r="M202" s="291"/>
      <c r="N202" s="291"/>
      <c r="O202" s="291"/>
    </row>
    <row r="203" spans="1:15" s="191" customFormat="1">
      <c r="A203" s="224"/>
      <c r="B203" s="298"/>
      <c r="C203" s="315"/>
      <c r="D203" s="316"/>
      <c r="E203" s="291"/>
      <c r="F203" s="291"/>
      <c r="G203" s="291"/>
      <c r="H203" s="291"/>
      <c r="I203" s="291"/>
      <c r="J203" s="291"/>
      <c r="K203" s="291"/>
      <c r="L203" s="291"/>
      <c r="M203" s="291"/>
      <c r="N203" s="291"/>
      <c r="O203" s="291"/>
    </row>
    <row r="204" spans="1:15" s="191" customFormat="1">
      <c r="A204" s="224"/>
      <c r="B204" s="290"/>
      <c r="C204" s="315"/>
      <c r="D204" s="316"/>
      <c r="E204" s="291"/>
      <c r="F204" s="291"/>
      <c r="G204" s="291"/>
      <c r="H204" s="291"/>
      <c r="I204" s="291"/>
      <c r="J204" s="291"/>
      <c r="K204" s="291"/>
      <c r="L204" s="291"/>
      <c r="M204" s="291"/>
      <c r="N204" s="291"/>
      <c r="O204" s="291"/>
    </row>
    <row r="205" spans="1:15" s="191" customFormat="1">
      <c r="A205" s="224"/>
      <c r="B205" s="317"/>
      <c r="C205" s="318"/>
      <c r="D205" s="318"/>
      <c r="E205" s="291"/>
      <c r="F205" s="291"/>
      <c r="G205" s="291"/>
      <c r="H205" s="291"/>
      <c r="I205" s="291"/>
      <c r="J205" s="291"/>
      <c r="K205" s="291"/>
      <c r="L205" s="291"/>
      <c r="M205" s="291"/>
      <c r="N205" s="291"/>
      <c r="O205" s="291"/>
    </row>
    <row r="206" spans="1:15" s="191" customFormat="1">
      <c r="A206" s="224"/>
      <c r="B206" s="319"/>
      <c r="C206" s="319"/>
      <c r="D206" s="224"/>
      <c r="E206" s="291"/>
      <c r="F206" s="291"/>
      <c r="G206" s="291"/>
      <c r="H206" s="291"/>
      <c r="I206" s="291"/>
      <c r="J206" s="291"/>
      <c r="K206" s="291"/>
      <c r="L206" s="291"/>
      <c r="M206" s="291"/>
      <c r="N206" s="291"/>
      <c r="O206" s="291"/>
    </row>
    <row r="207" spans="1:15" s="191" customFormat="1">
      <c r="A207" s="224"/>
      <c r="B207" s="319"/>
      <c r="C207" s="319"/>
      <c r="D207" s="224"/>
      <c r="E207" s="291"/>
      <c r="F207" s="291"/>
      <c r="G207" s="291"/>
      <c r="H207" s="291"/>
      <c r="I207" s="291"/>
      <c r="J207" s="291"/>
      <c r="K207" s="291"/>
      <c r="L207" s="291"/>
      <c r="M207" s="291"/>
      <c r="N207" s="291"/>
      <c r="O207" s="291"/>
    </row>
    <row r="208" spans="1:15" s="191" customFormat="1">
      <c r="A208" s="224"/>
      <c r="B208" s="319"/>
      <c r="C208" s="319"/>
      <c r="D208" s="224"/>
      <c r="E208" s="289"/>
      <c r="F208" s="289"/>
      <c r="G208" s="289"/>
      <c r="H208" s="289"/>
      <c r="I208" s="289"/>
      <c r="J208" s="289"/>
      <c r="K208" s="289"/>
      <c r="L208" s="289"/>
      <c r="M208" s="289"/>
      <c r="N208" s="289"/>
      <c r="O208" s="289"/>
    </row>
    <row r="209" spans="1:15" s="191" customFormat="1">
      <c r="A209" s="224"/>
      <c r="B209" s="224"/>
      <c r="C209" s="224"/>
      <c r="D209" s="224"/>
    </row>
    <row r="210" spans="1:15" s="191" customFormat="1">
      <c r="A210" s="224"/>
      <c r="B210" s="224"/>
      <c r="C210" s="224"/>
      <c r="D210" s="224"/>
      <c r="E210" s="217"/>
      <c r="F210" s="217"/>
      <c r="G210" s="217"/>
      <c r="H210" s="217"/>
      <c r="I210" s="217"/>
      <c r="J210" s="217"/>
      <c r="K210" s="217"/>
      <c r="L210" s="217"/>
      <c r="M210" s="217"/>
      <c r="N210" s="217"/>
      <c r="O210" s="217"/>
    </row>
    <row r="211" spans="1:15" s="191" customFormat="1">
      <c r="A211" s="224"/>
      <c r="B211" s="320"/>
      <c r="C211" s="320"/>
      <c r="D211" s="320"/>
      <c r="E211" s="217"/>
      <c r="F211" s="217"/>
      <c r="G211" s="217"/>
      <c r="H211" s="217"/>
      <c r="I211" s="217"/>
      <c r="J211" s="217"/>
      <c r="K211" s="217"/>
      <c r="L211" s="217"/>
      <c r="M211" s="217"/>
      <c r="N211" s="217"/>
      <c r="O211" s="217"/>
    </row>
    <row r="212" spans="1:15" s="191" customFormat="1">
      <c r="A212" s="224"/>
      <c r="B212" s="320"/>
      <c r="C212" s="320"/>
      <c r="D212" s="320"/>
      <c r="E212" s="217"/>
      <c r="F212" s="217"/>
      <c r="G212" s="217"/>
      <c r="H212" s="217"/>
      <c r="I212" s="217"/>
      <c r="J212" s="217"/>
      <c r="K212" s="217"/>
      <c r="L212" s="217"/>
      <c r="M212" s="217"/>
    </row>
    <row r="213" spans="1:15" s="191" customFormat="1">
      <c r="A213" s="224"/>
      <c r="B213" s="320"/>
      <c r="C213" s="320"/>
      <c r="D213" s="320"/>
    </row>
    <row r="214" spans="1:15" s="191" customFormat="1">
      <c r="A214" s="224"/>
      <c r="B214" s="321"/>
      <c r="C214" s="322"/>
      <c r="D214" s="322"/>
      <c r="E214" s="217"/>
      <c r="F214" s="217"/>
      <c r="G214" s="217"/>
      <c r="H214" s="217"/>
      <c r="I214" s="217"/>
      <c r="J214" s="217"/>
      <c r="K214" s="217"/>
      <c r="L214" s="217"/>
      <c r="M214" s="217"/>
      <c r="N214" s="217"/>
      <c r="O214" s="217"/>
    </row>
    <row r="215" spans="1:15" s="191" customFormat="1">
      <c r="A215" s="224"/>
      <c r="B215" s="321"/>
      <c r="C215" s="322"/>
      <c r="D215" s="322"/>
      <c r="E215" s="217"/>
      <c r="F215" s="217"/>
      <c r="G215" s="217"/>
      <c r="H215" s="217"/>
      <c r="I215" s="217"/>
      <c r="J215" s="217"/>
      <c r="K215" s="217"/>
      <c r="L215" s="217"/>
      <c r="M215" s="217"/>
      <c r="N215" s="217"/>
      <c r="O215" s="217"/>
    </row>
    <row r="216" spans="1:15" s="191" customFormat="1">
      <c r="A216" s="224"/>
      <c r="B216" s="321"/>
      <c r="C216" s="321"/>
      <c r="D216" s="322"/>
      <c r="E216" s="217"/>
      <c r="F216" s="217"/>
      <c r="G216" s="217"/>
      <c r="H216" s="217"/>
      <c r="I216" s="217"/>
      <c r="J216" s="217"/>
      <c r="K216" s="217"/>
      <c r="L216" s="217"/>
      <c r="M216" s="217"/>
      <c r="N216" s="217"/>
      <c r="O216" s="217"/>
    </row>
    <row r="217" spans="1:15" s="191" customFormat="1">
      <c r="A217" s="224"/>
      <c r="B217" s="324"/>
      <c r="C217" s="325"/>
      <c r="D217" s="326"/>
      <c r="E217" s="217"/>
      <c r="F217" s="217"/>
      <c r="G217" s="217"/>
      <c r="H217" s="217"/>
      <c r="I217" s="217"/>
      <c r="J217" s="217"/>
      <c r="K217" s="217"/>
      <c r="L217" s="217"/>
      <c r="M217" s="217"/>
      <c r="N217" s="217"/>
      <c r="O217" s="217"/>
    </row>
    <row r="218" spans="1:15" s="191" customFormat="1">
      <c r="A218" s="224"/>
      <c r="B218" s="324"/>
      <c r="C218" s="325"/>
      <c r="D218" s="326"/>
      <c r="E218" s="217"/>
      <c r="F218" s="217"/>
      <c r="G218" s="217"/>
      <c r="H218" s="217"/>
      <c r="I218" s="217"/>
      <c r="J218" s="217"/>
      <c r="K218" s="217"/>
      <c r="L218" s="217"/>
      <c r="M218" s="217"/>
      <c r="N218" s="217"/>
      <c r="O218" s="217"/>
    </row>
    <row r="219" spans="1:15" s="191" customFormat="1">
      <c r="A219" s="224"/>
      <c r="B219" s="324"/>
      <c r="C219" s="321"/>
      <c r="D219" s="326"/>
      <c r="E219" s="217"/>
      <c r="F219" s="217"/>
      <c r="G219" s="217"/>
      <c r="H219" s="217"/>
      <c r="I219" s="217"/>
      <c r="J219" s="217"/>
      <c r="K219" s="217"/>
      <c r="L219" s="217"/>
      <c r="M219" s="217"/>
      <c r="N219" s="217"/>
      <c r="O219" s="217"/>
    </row>
    <row r="220" spans="1:15" s="191" customFormat="1">
      <c r="A220" s="224"/>
      <c r="B220" s="324"/>
      <c r="C220" s="325"/>
      <c r="D220" s="326"/>
      <c r="E220" s="217"/>
      <c r="F220" s="217"/>
      <c r="G220" s="217"/>
      <c r="H220" s="217"/>
      <c r="I220" s="217"/>
      <c r="J220" s="217"/>
      <c r="K220" s="217"/>
      <c r="L220" s="217"/>
      <c r="M220" s="217"/>
      <c r="N220" s="217"/>
      <c r="O220" s="217"/>
    </row>
    <row r="221" spans="1:15" s="191" customFormat="1">
      <c r="A221" s="224"/>
      <c r="B221" s="324"/>
      <c r="C221" s="325"/>
      <c r="D221" s="326"/>
      <c r="E221" s="217"/>
      <c r="F221" s="217"/>
      <c r="G221" s="217"/>
      <c r="H221" s="217"/>
      <c r="I221" s="217"/>
      <c r="J221" s="217"/>
      <c r="K221" s="217"/>
      <c r="L221" s="217"/>
      <c r="M221" s="217"/>
      <c r="N221" s="217"/>
      <c r="O221" s="217"/>
    </row>
    <row r="222" spans="1:15" s="191" customFormat="1">
      <c r="A222" s="224"/>
      <c r="B222" s="326"/>
      <c r="C222" s="320"/>
      <c r="D222" s="326"/>
      <c r="E222" s="217"/>
      <c r="F222" s="217"/>
      <c r="G222" s="217"/>
      <c r="H222" s="217"/>
      <c r="I222" s="217"/>
      <c r="J222" s="217"/>
      <c r="K222" s="217"/>
      <c r="L222" s="217"/>
      <c r="M222" s="217"/>
      <c r="N222" s="217"/>
      <c r="O222" s="217"/>
    </row>
    <row r="223" spans="1:15" s="191" customFormat="1">
      <c r="A223" s="224"/>
      <c r="B223" s="326"/>
      <c r="C223" s="320"/>
      <c r="D223" s="326"/>
      <c r="E223" s="217"/>
      <c r="F223" s="217"/>
      <c r="G223" s="217"/>
      <c r="H223" s="217"/>
      <c r="I223" s="217"/>
      <c r="J223" s="217"/>
      <c r="K223" s="217"/>
      <c r="L223" s="217"/>
      <c r="M223" s="217"/>
      <c r="N223" s="217"/>
      <c r="O223" s="217"/>
    </row>
    <row r="224" spans="1:15" s="191" customFormat="1">
      <c r="A224" s="224"/>
      <c r="B224" s="326"/>
      <c r="C224" s="320"/>
      <c r="D224" s="326"/>
      <c r="E224" s="217"/>
      <c r="F224" s="217"/>
      <c r="G224" s="217"/>
      <c r="H224" s="217"/>
      <c r="I224" s="217"/>
      <c r="J224" s="217"/>
      <c r="K224" s="217"/>
      <c r="L224" s="217"/>
      <c r="M224" s="217"/>
      <c r="N224" s="217"/>
      <c r="O224" s="217"/>
    </row>
    <row r="225" spans="1:15" s="191" customFormat="1">
      <c r="A225" s="224"/>
      <c r="B225" s="326"/>
      <c r="C225" s="326"/>
      <c r="D225" s="326"/>
      <c r="E225" s="217"/>
      <c r="F225" s="217"/>
      <c r="G225" s="217"/>
      <c r="H225" s="217"/>
      <c r="I225" s="217"/>
      <c r="J225" s="217"/>
      <c r="K225" s="217"/>
      <c r="L225" s="217"/>
      <c r="M225" s="217"/>
      <c r="N225" s="217"/>
      <c r="O225" s="217"/>
    </row>
    <row r="226" spans="1:15" s="191" customFormat="1">
      <c r="A226" s="224"/>
      <c r="B226" s="327"/>
      <c r="C226" s="328"/>
      <c r="D226" s="329"/>
      <c r="E226" s="217"/>
      <c r="F226" s="217"/>
      <c r="G226" s="217"/>
      <c r="H226" s="217"/>
      <c r="I226" s="217"/>
      <c r="J226" s="217"/>
      <c r="K226" s="217"/>
      <c r="L226" s="217"/>
      <c r="M226" s="217"/>
      <c r="N226" s="217"/>
      <c r="O226" s="217"/>
    </row>
    <row r="227" spans="1:15" s="191" customFormat="1">
      <c r="A227" s="224"/>
      <c r="B227" s="330"/>
      <c r="C227" s="326"/>
      <c r="D227" s="326"/>
      <c r="E227" s="217"/>
      <c r="F227" s="217"/>
      <c r="G227" s="217"/>
      <c r="H227" s="217"/>
      <c r="I227" s="217"/>
      <c r="J227" s="217"/>
      <c r="K227" s="217"/>
      <c r="L227" s="217"/>
      <c r="M227" s="217"/>
      <c r="N227" s="217"/>
      <c r="O227" s="217"/>
    </row>
    <row r="228" spans="1:15" s="191" customFormat="1">
      <c r="A228" s="224"/>
      <c r="B228" s="331"/>
      <c r="C228" s="332"/>
      <c r="D228" s="326"/>
      <c r="E228" s="217"/>
      <c r="F228" s="217"/>
      <c r="G228" s="217"/>
      <c r="H228" s="217"/>
      <c r="I228" s="217"/>
      <c r="J228" s="217"/>
      <c r="K228" s="217"/>
      <c r="L228" s="217"/>
      <c r="M228" s="217"/>
      <c r="N228" s="217"/>
      <c r="O228" s="217"/>
    </row>
    <row r="229" spans="1:15" s="191" customFormat="1">
      <c r="A229" s="224"/>
      <c r="B229" s="330"/>
      <c r="C229" s="332"/>
      <c r="D229" s="326"/>
      <c r="E229" s="217"/>
      <c r="F229" s="217"/>
      <c r="G229" s="217"/>
      <c r="H229" s="217"/>
      <c r="I229" s="217"/>
      <c r="J229" s="217"/>
      <c r="K229" s="217"/>
      <c r="L229" s="217"/>
      <c r="M229" s="217"/>
      <c r="N229" s="217"/>
      <c r="O229" s="217"/>
    </row>
    <row r="230" spans="1:15" s="191" customFormat="1">
      <c r="A230" s="224"/>
      <c r="B230" s="327"/>
      <c r="C230" s="322"/>
      <c r="D230" s="322"/>
      <c r="E230" s="217"/>
      <c r="F230" s="217"/>
      <c r="G230" s="217"/>
      <c r="H230" s="217"/>
      <c r="I230" s="217"/>
      <c r="J230" s="217"/>
      <c r="K230" s="217"/>
      <c r="L230" s="217"/>
      <c r="M230" s="217"/>
      <c r="N230" s="217"/>
      <c r="O230" s="217"/>
    </row>
    <row r="231" spans="1:15" s="191" customFormat="1">
      <c r="A231" s="224"/>
      <c r="B231" s="725"/>
      <c r="C231" s="725"/>
      <c r="D231" s="725"/>
      <c r="E231" s="217"/>
      <c r="F231" s="217"/>
      <c r="G231" s="217"/>
      <c r="H231" s="217"/>
      <c r="I231" s="217"/>
      <c r="J231" s="217"/>
      <c r="K231" s="217"/>
      <c r="L231" s="217"/>
      <c r="M231" s="217"/>
      <c r="N231" s="217"/>
      <c r="O231" s="217"/>
    </row>
    <row r="232" spans="1:15" s="191" customFormat="1">
      <c r="A232" s="224"/>
      <c r="B232" s="320"/>
      <c r="C232" s="320"/>
      <c r="D232" s="320"/>
      <c r="E232" s="217"/>
      <c r="F232" s="217"/>
      <c r="G232" s="217"/>
      <c r="H232" s="217"/>
      <c r="I232" s="217"/>
      <c r="J232" s="217"/>
      <c r="K232" s="217"/>
      <c r="L232" s="217"/>
      <c r="M232" s="217"/>
      <c r="N232" s="217"/>
      <c r="O232" s="217"/>
    </row>
    <row r="233" spans="1:15" s="191" customFormat="1">
      <c r="A233" s="224"/>
      <c r="B233" s="333"/>
      <c r="C233" s="333"/>
      <c r="D233" s="333"/>
      <c r="E233" s="217"/>
      <c r="F233" s="217"/>
      <c r="G233" s="217"/>
      <c r="H233" s="217"/>
      <c r="I233" s="217"/>
      <c r="J233" s="217"/>
      <c r="K233" s="217"/>
      <c r="L233" s="217"/>
      <c r="M233" s="217"/>
      <c r="N233" s="217"/>
      <c r="O233" s="217"/>
    </row>
    <row r="234" spans="1:15" s="191" customFormat="1">
      <c r="A234" s="224"/>
      <c r="B234" s="333"/>
      <c r="C234" s="333"/>
      <c r="D234" s="333"/>
      <c r="E234" s="217"/>
      <c r="F234" s="217"/>
      <c r="G234" s="217"/>
      <c r="H234" s="217"/>
      <c r="I234" s="217"/>
      <c r="J234" s="217"/>
      <c r="K234" s="217"/>
      <c r="L234" s="217"/>
      <c r="M234" s="217"/>
      <c r="N234" s="217"/>
      <c r="O234" s="217"/>
    </row>
    <row r="235" spans="1:15" s="191" customFormat="1">
      <c r="A235" s="224"/>
      <c r="B235" s="333"/>
      <c r="C235" s="333"/>
      <c r="D235" s="333"/>
      <c r="E235" s="217"/>
      <c r="F235" s="217"/>
      <c r="G235" s="217"/>
      <c r="H235" s="217"/>
      <c r="I235" s="217"/>
      <c r="J235" s="217"/>
      <c r="K235" s="217"/>
      <c r="L235" s="217"/>
      <c r="M235" s="217"/>
      <c r="N235" s="217"/>
      <c r="O235" s="217"/>
    </row>
    <row r="236" spans="1:15" s="191" customFormat="1">
      <c r="A236" s="224"/>
      <c r="B236" s="333"/>
      <c r="C236" s="333"/>
      <c r="D236" s="333"/>
      <c r="E236" s="217"/>
      <c r="F236" s="217"/>
      <c r="G236" s="217"/>
      <c r="H236" s="217"/>
      <c r="I236" s="217"/>
      <c r="J236" s="217"/>
      <c r="K236" s="217"/>
      <c r="L236" s="217"/>
      <c r="M236" s="217"/>
      <c r="N236" s="217"/>
      <c r="O236" s="217"/>
    </row>
    <row r="237" spans="1:15" s="191" customFormat="1">
      <c r="A237" s="224"/>
      <c r="B237" s="320"/>
      <c r="C237" s="320"/>
      <c r="D237" s="320"/>
      <c r="E237" s="217"/>
      <c r="F237" s="217"/>
      <c r="G237" s="217"/>
      <c r="H237" s="217"/>
      <c r="I237" s="217"/>
      <c r="J237" s="217"/>
      <c r="K237" s="217"/>
      <c r="L237" s="217"/>
      <c r="M237" s="217"/>
      <c r="N237" s="217"/>
      <c r="O237" s="217"/>
    </row>
    <row r="238" spans="1:15" s="191" customFormat="1">
      <c r="A238" s="224"/>
      <c r="B238" s="334"/>
      <c r="C238" s="320"/>
      <c r="D238" s="334"/>
      <c r="E238" s="217"/>
      <c r="F238" s="217"/>
      <c r="G238" s="217"/>
      <c r="H238" s="217"/>
      <c r="I238" s="217"/>
      <c r="J238" s="217"/>
      <c r="K238" s="217"/>
      <c r="L238" s="217"/>
      <c r="M238" s="217"/>
      <c r="N238" s="217"/>
      <c r="O238" s="217"/>
    </row>
    <row r="239" spans="1:15" s="191" customFormat="1">
      <c r="A239" s="224"/>
      <c r="B239" s="334"/>
      <c r="C239" s="320"/>
      <c r="D239" s="334"/>
      <c r="E239" s="217"/>
      <c r="F239" s="217"/>
      <c r="G239" s="217"/>
      <c r="H239" s="217"/>
      <c r="I239" s="217"/>
      <c r="J239" s="217"/>
      <c r="K239" s="217"/>
      <c r="L239" s="217"/>
      <c r="M239" s="217"/>
      <c r="N239" s="217"/>
      <c r="O239" s="217"/>
    </row>
    <row r="240" spans="1:15" s="191" customFormat="1">
      <c r="A240" s="224"/>
      <c r="B240" s="334"/>
      <c r="C240" s="320"/>
      <c r="D240" s="334"/>
      <c r="E240" s="217"/>
      <c r="F240" s="217"/>
      <c r="G240" s="217"/>
      <c r="H240" s="217"/>
      <c r="I240" s="217"/>
      <c r="J240" s="217"/>
      <c r="K240" s="217"/>
      <c r="L240" s="217"/>
      <c r="M240" s="217"/>
      <c r="N240" s="217"/>
      <c r="O240" s="217"/>
    </row>
    <row r="241" spans="1:15" s="191" customFormat="1">
      <c r="A241" s="224"/>
      <c r="B241" s="334"/>
      <c r="C241" s="320"/>
      <c r="D241" s="334"/>
      <c r="E241" s="217"/>
      <c r="F241" s="217"/>
      <c r="G241" s="217"/>
      <c r="H241" s="217"/>
      <c r="I241" s="217"/>
      <c r="J241" s="217"/>
      <c r="K241" s="217"/>
      <c r="L241" s="217"/>
      <c r="M241" s="217"/>
      <c r="N241" s="217"/>
      <c r="O241" s="217"/>
    </row>
    <row r="242" spans="1:15" s="191" customFormat="1">
      <c r="A242" s="224"/>
      <c r="B242" s="321"/>
      <c r="C242" s="320"/>
      <c r="D242" s="334"/>
      <c r="E242" s="217"/>
      <c r="F242" s="217"/>
      <c r="G242" s="217"/>
      <c r="H242" s="217"/>
      <c r="I242" s="217"/>
      <c r="J242" s="217"/>
      <c r="K242" s="217"/>
      <c r="L242" s="217"/>
      <c r="M242" s="217"/>
      <c r="N242" s="217"/>
      <c r="O242" s="217"/>
    </row>
    <row r="243" spans="1:15" s="191" customFormat="1">
      <c r="A243" s="224"/>
      <c r="B243" s="321"/>
      <c r="C243" s="321"/>
      <c r="D243" s="322"/>
      <c r="E243" s="217"/>
      <c r="F243" s="217"/>
      <c r="G243" s="217"/>
      <c r="H243" s="217"/>
      <c r="I243" s="217"/>
      <c r="J243" s="217"/>
      <c r="K243" s="217"/>
      <c r="L243" s="217"/>
      <c r="M243" s="217"/>
      <c r="N243" s="217"/>
      <c r="O243" s="217"/>
    </row>
    <row r="244" spans="1:15" s="191" customFormat="1">
      <c r="A244" s="224"/>
      <c r="B244" s="330"/>
      <c r="C244" s="325"/>
      <c r="D244" s="326"/>
      <c r="E244" s="217"/>
      <c r="F244" s="217"/>
      <c r="G244" s="217"/>
      <c r="H244" s="217"/>
      <c r="I244" s="217"/>
      <c r="J244" s="217"/>
      <c r="K244" s="217"/>
      <c r="L244" s="217"/>
      <c r="M244" s="217"/>
      <c r="N244" s="217"/>
      <c r="O244" s="217"/>
    </row>
    <row r="245" spans="1:15" s="191" customFormat="1">
      <c r="A245" s="224"/>
      <c r="B245" s="330"/>
      <c r="C245" s="325"/>
      <c r="D245" s="326"/>
      <c r="E245" s="217"/>
      <c r="F245" s="217"/>
      <c r="G245" s="217"/>
      <c r="H245" s="217"/>
      <c r="I245" s="217"/>
      <c r="J245" s="217"/>
      <c r="K245" s="217"/>
      <c r="L245" s="217"/>
      <c r="M245" s="217"/>
      <c r="N245" s="217"/>
      <c r="O245" s="217"/>
    </row>
    <row r="246" spans="1:15" s="191" customFormat="1">
      <c r="A246" s="224"/>
      <c r="B246" s="330"/>
      <c r="C246" s="321"/>
      <c r="D246" s="326"/>
      <c r="E246" s="217"/>
      <c r="F246" s="217"/>
      <c r="G246" s="217"/>
      <c r="H246" s="217"/>
      <c r="I246" s="217"/>
      <c r="J246" s="217"/>
      <c r="K246" s="217"/>
      <c r="L246" s="217"/>
      <c r="M246" s="217"/>
      <c r="N246" s="217"/>
      <c r="O246" s="217"/>
    </row>
    <row r="247" spans="1:15" s="191" customFormat="1">
      <c r="A247" s="224"/>
      <c r="B247" s="330"/>
      <c r="C247" s="325"/>
      <c r="D247" s="326"/>
      <c r="E247" s="217"/>
      <c r="F247" s="217"/>
      <c r="G247" s="217"/>
      <c r="H247" s="217"/>
      <c r="I247" s="217"/>
      <c r="J247" s="217"/>
      <c r="K247" s="217"/>
      <c r="L247" s="217"/>
      <c r="M247" s="217"/>
      <c r="N247" s="217"/>
      <c r="O247" s="217"/>
    </row>
    <row r="248" spans="1:15" s="191" customFormat="1">
      <c r="A248" s="224"/>
      <c r="B248" s="330"/>
      <c r="C248" s="325"/>
      <c r="D248" s="326"/>
      <c r="E248" s="217"/>
      <c r="F248" s="217"/>
      <c r="G248" s="217"/>
      <c r="H248" s="217"/>
      <c r="I248" s="217"/>
      <c r="J248" s="217"/>
      <c r="K248" s="217"/>
      <c r="L248" s="217"/>
      <c r="M248" s="217"/>
      <c r="N248" s="217"/>
      <c r="O248" s="217"/>
    </row>
    <row r="249" spans="1:15" s="191" customFormat="1">
      <c r="A249" s="224"/>
      <c r="B249" s="326"/>
      <c r="C249" s="320"/>
      <c r="D249" s="326"/>
      <c r="E249" s="217"/>
      <c r="F249" s="217"/>
      <c r="G249" s="217"/>
      <c r="H249" s="217"/>
      <c r="I249" s="217"/>
      <c r="J249" s="217"/>
      <c r="K249" s="217"/>
      <c r="L249" s="217"/>
      <c r="M249" s="217"/>
      <c r="N249" s="217"/>
      <c r="O249" s="217"/>
    </row>
    <row r="250" spans="1:15" s="191" customFormat="1">
      <c r="A250" s="224"/>
      <c r="B250" s="326"/>
      <c r="C250" s="320"/>
      <c r="D250" s="326"/>
      <c r="E250" s="217"/>
      <c r="F250" s="217"/>
      <c r="G250" s="217"/>
      <c r="H250" s="217"/>
      <c r="I250" s="217"/>
      <c r="J250" s="217"/>
      <c r="K250" s="217"/>
      <c r="L250" s="217"/>
      <c r="M250" s="217"/>
      <c r="N250" s="217"/>
      <c r="O250" s="217"/>
    </row>
    <row r="251" spans="1:15" s="191" customFormat="1">
      <c r="A251" s="224"/>
      <c r="B251" s="326"/>
      <c r="C251" s="320"/>
      <c r="D251" s="326"/>
      <c r="E251" s="217"/>
      <c r="F251" s="217"/>
      <c r="G251" s="217"/>
      <c r="H251" s="217"/>
      <c r="I251" s="217"/>
      <c r="J251" s="217"/>
      <c r="K251" s="217"/>
      <c r="L251" s="217"/>
      <c r="M251" s="217"/>
      <c r="N251" s="217"/>
      <c r="O251" s="217"/>
    </row>
    <row r="252" spans="1:15" s="191" customFormat="1">
      <c r="A252" s="224"/>
      <c r="B252" s="326"/>
      <c r="C252" s="326"/>
      <c r="D252" s="326"/>
      <c r="E252" s="217"/>
      <c r="F252" s="217"/>
      <c r="G252" s="217"/>
      <c r="H252" s="217"/>
      <c r="I252" s="217"/>
      <c r="J252" s="217"/>
      <c r="K252" s="217"/>
      <c r="L252" s="217"/>
      <c r="M252" s="217"/>
      <c r="N252" s="217"/>
      <c r="O252" s="217"/>
    </row>
    <row r="253" spans="1:15" s="191" customFormat="1">
      <c r="A253" s="224"/>
      <c r="B253" s="327"/>
      <c r="C253" s="328"/>
      <c r="D253" s="329"/>
      <c r="E253" s="217"/>
      <c r="F253" s="217"/>
      <c r="G253" s="217"/>
      <c r="H253" s="217"/>
      <c r="I253" s="217"/>
      <c r="J253" s="217"/>
      <c r="K253" s="217"/>
      <c r="L253" s="217"/>
      <c r="M253" s="217"/>
      <c r="N253" s="217"/>
      <c r="O253" s="217"/>
    </row>
    <row r="254" spans="1:15" s="191" customFormat="1">
      <c r="A254" s="224"/>
      <c r="B254" s="330"/>
      <c r="C254" s="326"/>
      <c r="D254" s="326"/>
      <c r="E254" s="217"/>
      <c r="F254" s="217"/>
      <c r="G254" s="217"/>
      <c r="H254" s="217"/>
      <c r="I254" s="217"/>
      <c r="J254" s="217"/>
      <c r="K254" s="217"/>
      <c r="L254" s="217"/>
      <c r="M254" s="217"/>
      <c r="N254" s="217"/>
      <c r="O254" s="217"/>
    </row>
    <row r="255" spans="1:15" s="191" customFormat="1">
      <c r="A255" s="224"/>
      <c r="B255" s="331"/>
      <c r="C255" s="332"/>
      <c r="D255" s="326"/>
      <c r="E255" s="217"/>
      <c r="F255" s="217"/>
      <c r="G255" s="217"/>
      <c r="H255" s="217"/>
      <c r="I255" s="217"/>
      <c r="J255" s="217"/>
      <c r="K255" s="217"/>
      <c r="L255" s="217"/>
      <c r="M255" s="217"/>
      <c r="N255" s="217"/>
      <c r="O255" s="217"/>
    </row>
    <row r="256" spans="1:15" s="191" customFormat="1">
      <c r="A256" s="224"/>
      <c r="B256" s="330"/>
      <c r="C256" s="332"/>
      <c r="D256" s="326"/>
      <c r="E256" s="217"/>
      <c r="F256" s="217"/>
      <c r="G256" s="217"/>
      <c r="H256" s="217"/>
      <c r="I256" s="217"/>
      <c r="J256" s="217"/>
      <c r="K256" s="217"/>
      <c r="L256" s="217"/>
      <c r="M256" s="217"/>
      <c r="N256" s="217"/>
      <c r="O256" s="217"/>
    </row>
    <row r="257" spans="1:15" s="191" customFormat="1">
      <c r="A257" s="224"/>
      <c r="B257" s="327"/>
      <c r="C257" s="332"/>
      <c r="D257" s="322"/>
      <c r="E257" s="217"/>
      <c r="F257" s="217"/>
      <c r="G257" s="217"/>
      <c r="H257" s="217"/>
      <c r="I257" s="217"/>
      <c r="J257" s="217"/>
      <c r="K257" s="217"/>
      <c r="L257" s="217"/>
      <c r="M257" s="217"/>
      <c r="N257" s="217"/>
      <c r="O257" s="217"/>
    </row>
    <row r="258" spans="1:15" s="191" customFormat="1">
      <c r="A258" s="224"/>
      <c r="B258" s="224"/>
      <c r="C258" s="224"/>
      <c r="D258" s="224"/>
      <c r="E258" s="217"/>
      <c r="F258" s="217"/>
      <c r="G258" s="217"/>
      <c r="H258" s="217"/>
      <c r="I258" s="217"/>
      <c r="J258" s="217"/>
      <c r="K258" s="217"/>
      <c r="L258" s="217"/>
      <c r="M258" s="217"/>
      <c r="N258" s="217"/>
      <c r="O258" s="217"/>
    </row>
    <row r="259" spans="1:15" s="191" customFormat="1">
      <c r="A259" s="224"/>
      <c r="B259" s="224"/>
      <c r="C259" s="224"/>
      <c r="D259" s="224"/>
      <c r="E259" s="217"/>
      <c r="F259" s="217"/>
      <c r="G259" s="217"/>
      <c r="H259" s="217"/>
      <c r="I259" s="217"/>
      <c r="J259" s="217"/>
      <c r="K259" s="217"/>
      <c r="L259" s="217"/>
      <c r="M259" s="217"/>
      <c r="N259" s="217"/>
      <c r="O259" s="217"/>
    </row>
    <row r="260" spans="1:15" s="191" customFormat="1">
      <c r="A260" s="224"/>
      <c r="B260" s="224"/>
      <c r="C260" s="224"/>
      <c r="D260" s="224"/>
      <c r="E260" s="217"/>
      <c r="F260" s="217"/>
      <c r="G260" s="217"/>
      <c r="H260" s="217"/>
      <c r="I260" s="217"/>
      <c r="J260" s="217"/>
      <c r="K260" s="217"/>
      <c r="L260" s="217"/>
      <c r="M260" s="217"/>
      <c r="N260" s="217"/>
      <c r="O260" s="217"/>
    </row>
    <row r="261" spans="1:15" s="191" customFormat="1">
      <c r="A261" s="224"/>
      <c r="B261" s="224"/>
      <c r="C261" s="224"/>
      <c r="D261" s="224"/>
      <c r="E261" s="217"/>
      <c r="F261" s="217"/>
      <c r="G261" s="217"/>
      <c r="H261" s="217"/>
      <c r="I261" s="217"/>
      <c r="J261" s="217"/>
      <c r="K261" s="217"/>
      <c r="L261" s="217"/>
      <c r="M261" s="217"/>
      <c r="N261" s="217"/>
      <c r="O261" s="217"/>
    </row>
    <row r="262" spans="1:15" s="191" customFormat="1">
      <c r="A262" s="224"/>
      <c r="B262" s="224"/>
      <c r="C262" s="224"/>
      <c r="D262" s="224"/>
      <c r="E262" s="217"/>
      <c r="F262" s="217"/>
      <c r="G262" s="217"/>
      <c r="H262" s="217"/>
      <c r="I262" s="217"/>
      <c r="J262" s="217"/>
      <c r="K262" s="217"/>
      <c r="L262" s="217"/>
      <c r="M262" s="217"/>
      <c r="N262" s="217"/>
      <c r="O262" s="217"/>
    </row>
    <row r="263" spans="1:15" s="191" customFormat="1">
      <c r="A263" s="224"/>
      <c r="B263" s="224"/>
      <c r="C263" s="224"/>
      <c r="D263" s="224"/>
      <c r="E263" s="217"/>
      <c r="F263" s="217"/>
      <c r="G263" s="217"/>
      <c r="H263" s="217"/>
      <c r="I263" s="217"/>
      <c r="J263" s="217"/>
      <c r="K263" s="217"/>
      <c r="L263" s="217"/>
      <c r="M263" s="217"/>
      <c r="N263" s="217"/>
      <c r="O263" s="217"/>
    </row>
    <row r="264" spans="1:15" s="191" customFormat="1">
      <c r="A264" s="224"/>
      <c r="B264" s="224"/>
      <c r="C264" s="224"/>
      <c r="D264" s="224"/>
      <c r="E264" s="217"/>
      <c r="F264" s="217"/>
      <c r="G264" s="217"/>
      <c r="H264" s="217"/>
      <c r="I264" s="217"/>
      <c r="J264" s="217"/>
      <c r="K264" s="217"/>
      <c r="L264" s="217"/>
      <c r="M264" s="217"/>
      <c r="N264" s="217"/>
      <c r="O264" s="217"/>
    </row>
    <row r="265" spans="1:15" s="191" customFormat="1">
      <c r="A265" s="224"/>
      <c r="B265" s="224"/>
      <c r="C265" s="224"/>
      <c r="D265" s="224"/>
      <c r="E265" s="217"/>
      <c r="F265" s="217"/>
      <c r="G265" s="217"/>
      <c r="H265" s="217"/>
      <c r="I265" s="217"/>
      <c r="J265" s="217"/>
      <c r="K265" s="217"/>
      <c r="L265" s="217"/>
      <c r="M265" s="217"/>
      <c r="N265" s="217"/>
      <c r="O265" s="217"/>
    </row>
    <row r="266" spans="1:15" s="191" customFormat="1">
      <c r="A266" s="224"/>
      <c r="B266" s="224"/>
      <c r="C266" s="224"/>
      <c r="D266" s="224"/>
      <c r="E266" s="217"/>
      <c r="F266" s="217"/>
      <c r="G266" s="217"/>
      <c r="H266" s="217"/>
      <c r="I266" s="217"/>
      <c r="J266" s="217"/>
      <c r="K266" s="217"/>
      <c r="L266" s="217"/>
      <c r="M266" s="217"/>
      <c r="N266" s="217"/>
      <c r="O266" s="217"/>
    </row>
    <row r="267" spans="1:15" s="191" customFormat="1">
      <c r="A267" s="224"/>
      <c r="B267" s="224"/>
      <c r="C267" s="224"/>
      <c r="D267" s="224"/>
      <c r="E267" s="217"/>
      <c r="F267" s="217"/>
      <c r="G267" s="217"/>
      <c r="H267" s="217"/>
      <c r="I267" s="217"/>
      <c r="J267" s="217"/>
      <c r="K267" s="217"/>
      <c r="L267" s="217"/>
      <c r="M267" s="217"/>
      <c r="N267" s="217"/>
      <c r="O267" s="217"/>
    </row>
    <row r="268" spans="1:15" s="191" customFormat="1">
      <c r="A268" s="224"/>
      <c r="B268" s="224"/>
      <c r="C268" s="224"/>
      <c r="D268" s="224"/>
      <c r="E268" s="217"/>
      <c r="F268" s="217"/>
      <c r="G268" s="217"/>
      <c r="H268" s="217"/>
      <c r="I268" s="217"/>
      <c r="J268" s="217"/>
      <c r="K268" s="217"/>
      <c r="L268" s="217"/>
      <c r="M268" s="217"/>
      <c r="N268" s="217"/>
      <c r="O268" s="217"/>
    </row>
    <row r="269" spans="1:15" s="191" customFormat="1">
      <c r="A269" s="224"/>
      <c r="B269" s="224"/>
      <c r="C269" s="224"/>
      <c r="D269" s="224"/>
      <c r="E269" s="217"/>
      <c r="F269" s="217"/>
      <c r="G269" s="217"/>
      <c r="H269" s="217"/>
      <c r="I269" s="217"/>
      <c r="J269" s="217"/>
      <c r="K269" s="217"/>
      <c r="L269" s="217"/>
      <c r="M269" s="217"/>
      <c r="N269" s="217"/>
      <c r="O269" s="217"/>
    </row>
    <row r="270" spans="1:15" s="191" customFormat="1">
      <c r="A270" s="224"/>
      <c r="B270" s="224"/>
      <c r="C270" s="224"/>
      <c r="D270" s="224"/>
      <c r="E270" s="217"/>
      <c r="F270" s="217"/>
      <c r="G270" s="217"/>
      <c r="H270" s="217"/>
      <c r="I270" s="217"/>
      <c r="J270" s="217"/>
      <c r="K270" s="217"/>
      <c r="L270" s="217"/>
      <c r="M270" s="217"/>
      <c r="N270" s="217"/>
      <c r="O270" s="217"/>
    </row>
    <row r="271" spans="1:15" s="191" customFormat="1">
      <c r="A271" s="224"/>
      <c r="B271" s="224"/>
      <c r="C271" s="224"/>
      <c r="D271" s="224"/>
      <c r="E271" s="217"/>
      <c r="F271" s="217"/>
      <c r="G271" s="217"/>
      <c r="H271" s="217"/>
      <c r="I271" s="217"/>
      <c r="J271" s="217"/>
      <c r="K271" s="217"/>
      <c r="L271" s="217"/>
      <c r="M271" s="217"/>
      <c r="N271" s="217"/>
      <c r="O271" s="217"/>
    </row>
    <row r="272" spans="1:15" s="191" customFormat="1">
      <c r="A272" s="224"/>
      <c r="B272" s="224"/>
      <c r="C272" s="224"/>
      <c r="D272" s="224"/>
      <c r="E272" s="217"/>
      <c r="F272" s="217"/>
      <c r="G272" s="217"/>
      <c r="H272" s="217"/>
      <c r="I272" s="217"/>
      <c r="J272" s="217"/>
      <c r="K272" s="217"/>
      <c r="L272" s="217"/>
      <c r="M272" s="217"/>
      <c r="N272" s="217"/>
      <c r="O272" s="217"/>
    </row>
    <row r="273" spans="1:15" s="191" customFormat="1">
      <c r="A273" s="224"/>
      <c r="B273" s="224"/>
      <c r="C273" s="224"/>
      <c r="D273" s="224"/>
      <c r="E273" s="217"/>
      <c r="F273" s="217"/>
      <c r="G273" s="217"/>
      <c r="H273" s="217"/>
      <c r="I273" s="217"/>
      <c r="J273" s="217"/>
      <c r="K273" s="217"/>
      <c r="L273" s="217"/>
      <c r="M273" s="217"/>
      <c r="N273" s="217"/>
      <c r="O273" s="217"/>
    </row>
    <row r="274" spans="1:15" s="191" customFormat="1">
      <c r="A274" s="224"/>
      <c r="B274" s="224"/>
      <c r="C274" s="224"/>
      <c r="D274" s="224"/>
      <c r="E274" s="217"/>
      <c r="F274" s="217"/>
      <c r="G274" s="217"/>
      <c r="H274" s="217"/>
      <c r="I274" s="217"/>
      <c r="J274" s="217"/>
      <c r="K274" s="217"/>
      <c r="L274" s="217"/>
      <c r="M274" s="217"/>
      <c r="N274" s="217"/>
      <c r="O274" s="217"/>
    </row>
    <row r="275" spans="1:15" s="191" customFormat="1">
      <c r="A275" s="224"/>
      <c r="B275" s="224"/>
      <c r="C275" s="224"/>
      <c r="D275" s="224"/>
      <c r="E275" s="217"/>
      <c r="F275" s="217"/>
      <c r="G275" s="217"/>
      <c r="H275" s="217"/>
      <c r="I275" s="217"/>
      <c r="J275" s="217"/>
      <c r="K275" s="217"/>
      <c r="L275" s="217"/>
      <c r="M275" s="217"/>
      <c r="N275" s="217"/>
      <c r="O275" s="217"/>
    </row>
    <row r="276" spans="1:15" s="191" customFormat="1">
      <c r="A276" s="224"/>
      <c r="B276" s="224"/>
      <c r="C276" s="224"/>
      <c r="D276" s="224"/>
      <c r="E276" s="217"/>
      <c r="F276" s="217"/>
      <c r="G276" s="217"/>
      <c r="H276" s="217"/>
      <c r="I276" s="217"/>
      <c r="J276" s="217"/>
      <c r="K276" s="217"/>
      <c r="L276" s="217"/>
      <c r="M276" s="217"/>
      <c r="N276" s="217"/>
      <c r="O276" s="217"/>
    </row>
    <row r="277" spans="1:15" s="191" customFormat="1">
      <c r="A277" s="224"/>
      <c r="B277" s="224"/>
      <c r="C277" s="224"/>
      <c r="D277" s="224"/>
      <c r="E277" s="217"/>
      <c r="F277" s="217"/>
      <c r="G277" s="217"/>
      <c r="H277" s="217"/>
      <c r="I277" s="217"/>
      <c r="J277" s="217"/>
      <c r="K277" s="217"/>
      <c r="L277" s="217"/>
      <c r="M277" s="217"/>
      <c r="N277" s="217"/>
      <c r="O277" s="217"/>
    </row>
    <row r="278" spans="1:15" s="191" customFormat="1">
      <c r="A278" s="224"/>
      <c r="B278" s="224"/>
      <c r="C278" s="224"/>
      <c r="D278" s="224"/>
      <c r="E278" s="217"/>
      <c r="F278" s="217"/>
      <c r="G278" s="217"/>
      <c r="H278" s="217"/>
      <c r="I278" s="217"/>
      <c r="J278" s="217"/>
      <c r="K278" s="217"/>
      <c r="L278" s="217"/>
      <c r="M278" s="217"/>
      <c r="N278" s="217"/>
      <c r="O278" s="217"/>
    </row>
    <row r="279" spans="1:15" s="191" customFormat="1">
      <c r="A279" s="224"/>
      <c r="B279" s="224"/>
      <c r="C279" s="224"/>
      <c r="D279" s="224"/>
      <c r="E279" s="217"/>
      <c r="F279" s="217"/>
      <c r="G279" s="217"/>
      <c r="H279" s="217"/>
      <c r="I279" s="217"/>
      <c r="J279" s="217"/>
      <c r="K279" s="217"/>
      <c r="L279" s="217"/>
      <c r="M279" s="217"/>
      <c r="N279" s="217"/>
      <c r="O279" s="217"/>
    </row>
    <row r="280" spans="1:15" s="191" customFormat="1">
      <c r="A280" s="224"/>
      <c r="B280" s="224"/>
      <c r="C280" s="224"/>
      <c r="D280" s="224"/>
      <c r="E280" s="217"/>
      <c r="F280" s="217"/>
      <c r="G280" s="217"/>
      <c r="H280" s="217"/>
      <c r="I280" s="217"/>
      <c r="J280" s="217"/>
      <c r="K280" s="217"/>
      <c r="L280" s="217"/>
      <c r="M280" s="217"/>
      <c r="N280" s="217"/>
      <c r="O280" s="217"/>
    </row>
    <row r="281" spans="1:15" s="191" customFormat="1">
      <c r="A281" s="224"/>
      <c r="B281" s="224"/>
      <c r="C281" s="224"/>
      <c r="D281" s="224"/>
      <c r="E281" s="217"/>
      <c r="F281" s="217"/>
      <c r="G281" s="217"/>
      <c r="H281" s="217"/>
      <c r="I281" s="217"/>
      <c r="J281" s="217"/>
      <c r="K281" s="217"/>
      <c r="L281" s="217"/>
      <c r="M281" s="217"/>
      <c r="N281" s="217"/>
      <c r="O281" s="217"/>
    </row>
    <row r="282" spans="1:15" s="191" customFormat="1">
      <c r="A282" s="224"/>
      <c r="B282" s="224"/>
      <c r="C282" s="224"/>
      <c r="D282" s="224"/>
      <c r="E282" s="217"/>
      <c r="F282" s="217"/>
      <c r="G282" s="217"/>
      <c r="H282" s="217"/>
      <c r="I282" s="217"/>
      <c r="J282" s="217"/>
      <c r="K282" s="217"/>
      <c r="L282" s="217"/>
      <c r="M282" s="217"/>
      <c r="N282" s="217"/>
      <c r="O282" s="217"/>
    </row>
    <row r="283" spans="1:15" s="191" customFormat="1">
      <c r="A283" s="224"/>
      <c r="B283" s="224"/>
      <c r="C283" s="224"/>
      <c r="D283" s="224"/>
      <c r="E283" s="217"/>
      <c r="F283" s="217"/>
      <c r="G283" s="217"/>
      <c r="H283" s="217"/>
      <c r="I283" s="217"/>
      <c r="J283" s="217"/>
      <c r="K283" s="217"/>
      <c r="L283" s="217"/>
      <c r="M283" s="217"/>
      <c r="N283" s="217"/>
      <c r="O283" s="217"/>
    </row>
    <row r="284" spans="1:15" s="191" customFormat="1">
      <c r="A284" s="224"/>
      <c r="B284" s="224"/>
      <c r="C284" s="224"/>
      <c r="D284" s="224"/>
      <c r="E284" s="217"/>
      <c r="F284" s="217"/>
      <c r="G284" s="217"/>
      <c r="H284" s="217"/>
      <c r="I284" s="217"/>
      <c r="J284" s="217"/>
      <c r="K284" s="217"/>
      <c r="L284" s="217"/>
      <c r="M284" s="217"/>
      <c r="N284" s="217"/>
      <c r="O284" s="217"/>
    </row>
    <row r="285" spans="1:15" s="191" customFormat="1">
      <c r="A285" s="224"/>
      <c r="B285" s="224"/>
      <c r="C285" s="224"/>
      <c r="D285" s="224"/>
      <c r="E285" s="217"/>
      <c r="F285" s="217"/>
      <c r="G285" s="217"/>
      <c r="H285" s="217"/>
      <c r="I285" s="217"/>
      <c r="J285" s="217"/>
      <c r="K285" s="217"/>
      <c r="L285" s="217"/>
      <c r="M285" s="217"/>
      <c r="N285" s="217"/>
      <c r="O285" s="217"/>
    </row>
    <row r="286" spans="1:15" s="191" customFormat="1">
      <c r="A286" s="224"/>
      <c r="B286" s="224"/>
      <c r="C286" s="224"/>
      <c r="D286" s="224"/>
      <c r="E286" s="217"/>
      <c r="F286" s="217"/>
      <c r="G286" s="217"/>
      <c r="H286" s="217"/>
      <c r="I286" s="217"/>
      <c r="J286" s="217"/>
      <c r="K286" s="217"/>
      <c r="L286" s="217"/>
      <c r="M286" s="217"/>
      <c r="N286" s="217"/>
      <c r="O286" s="217"/>
    </row>
    <row r="287" spans="1:15" s="191" customFormat="1">
      <c r="A287" s="224"/>
      <c r="B287" s="224"/>
      <c r="C287" s="224"/>
      <c r="D287" s="224"/>
      <c r="E287" s="217"/>
      <c r="F287" s="217"/>
      <c r="G287" s="217"/>
      <c r="H287" s="217"/>
      <c r="I287" s="217"/>
      <c r="J287" s="217"/>
      <c r="K287" s="217"/>
      <c r="L287" s="217"/>
      <c r="M287" s="217"/>
      <c r="N287" s="217"/>
      <c r="O287" s="217"/>
    </row>
    <row r="288" spans="1:15" s="191" customFormat="1">
      <c r="A288" s="224"/>
      <c r="B288" s="224"/>
      <c r="C288" s="224"/>
      <c r="D288" s="224"/>
      <c r="E288" s="217"/>
      <c r="F288" s="217"/>
      <c r="G288" s="217"/>
      <c r="H288" s="217"/>
      <c r="I288" s="217"/>
      <c r="J288" s="217"/>
      <c r="K288" s="217"/>
      <c r="L288" s="217"/>
      <c r="M288" s="217"/>
      <c r="N288" s="217"/>
      <c r="O288" s="217"/>
    </row>
    <row r="289" spans="1:15" s="191" customFormat="1">
      <c r="A289" s="224"/>
      <c r="B289" s="224"/>
      <c r="C289" s="224"/>
      <c r="D289" s="224"/>
      <c r="E289" s="217"/>
      <c r="F289" s="217"/>
      <c r="G289" s="217"/>
      <c r="H289" s="217"/>
      <c r="I289" s="217"/>
      <c r="J289" s="217"/>
      <c r="K289" s="217"/>
      <c r="L289" s="217"/>
      <c r="M289" s="217"/>
      <c r="N289" s="217"/>
      <c r="O289" s="217"/>
    </row>
    <row r="290" spans="1:15" s="191" customFormat="1">
      <c r="A290" s="224"/>
      <c r="B290" s="224"/>
      <c r="C290" s="224"/>
      <c r="D290" s="224"/>
      <c r="E290" s="217"/>
      <c r="F290" s="217"/>
      <c r="G290" s="217"/>
      <c r="H290" s="217"/>
      <c r="I290" s="217"/>
      <c r="J290" s="217"/>
      <c r="K290" s="217"/>
      <c r="L290" s="217"/>
      <c r="M290" s="217"/>
      <c r="N290" s="217"/>
      <c r="O290" s="217"/>
    </row>
    <row r="291" spans="1:15" s="191" customFormat="1">
      <c r="A291" s="224"/>
      <c r="B291" s="224"/>
      <c r="C291" s="224"/>
      <c r="D291" s="224"/>
      <c r="E291" s="217"/>
      <c r="F291" s="217"/>
      <c r="G291" s="217"/>
      <c r="H291" s="217"/>
      <c r="I291" s="217"/>
      <c r="J291" s="217"/>
      <c r="K291" s="217"/>
      <c r="L291" s="217"/>
      <c r="M291" s="217"/>
      <c r="N291" s="217"/>
      <c r="O291" s="217"/>
    </row>
    <row r="292" spans="1:15" s="191" customFormat="1">
      <c r="A292" s="224"/>
      <c r="B292" s="224"/>
      <c r="C292" s="224"/>
      <c r="D292" s="224"/>
      <c r="E292" s="217"/>
      <c r="F292" s="217"/>
      <c r="G292" s="217"/>
      <c r="H292" s="217"/>
      <c r="I292" s="217"/>
      <c r="J292" s="217"/>
      <c r="K292" s="217"/>
      <c r="L292" s="217"/>
      <c r="M292" s="217"/>
      <c r="N292" s="217"/>
      <c r="O292" s="217"/>
    </row>
    <row r="293" spans="1:15" s="191" customFormat="1">
      <c r="A293" s="224"/>
      <c r="B293" s="224"/>
      <c r="C293" s="224"/>
      <c r="D293" s="224"/>
      <c r="E293" s="217"/>
      <c r="F293" s="217"/>
      <c r="G293" s="217"/>
      <c r="H293" s="217"/>
      <c r="I293" s="217"/>
      <c r="J293" s="217"/>
      <c r="K293" s="217"/>
      <c r="L293" s="217"/>
      <c r="M293" s="217"/>
      <c r="N293" s="217"/>
      <c r="O293" s="217"/>
    </row>
    <row r="294" spans="1:15" s="191" customFormat="1">
      <c r="A294" s="224"/>
      <c r="B294" s="224"/>
      <c r="C294" s="224"/>
      <c r="D294" s="224"/>
      <c r="E294" s="217"/>
      <c r="F294" s="217"/>
      <c r="G294" s="217"/>
      <c r="H294" s="217"/>
      <c r="I294" s="217"/>
      <c r="J294" s="217"/>
      <c r="K294" s="217"/>
      <c r="L294" s="217"/>
      <c r="M294" s="217"/>
      <c r="N294" s="217"/>
      <c r="O294" s="217"/>
    </row>
    <row r="295" spans="1:15" s="191" customFormat="1">
      <c r="A295" s="224"/>
      <c r="B295" s="224"/>
      <c r="C295" s="224"/>
      <c r="D295" s="224"/>
      <c r="E295" s="217"/>
      <c r="F295" s="217"/>
      <c r="G295" s="217"/>
      <c r="H295" s="217"/>
      <c r="I295" s="217"/>
      <c r="J295" s="217"/>
      <c r="K295" s="217"/>
      <c r="L295" s="217"/>
      <c r="M295" s="217"/>
      <c r="N295" s="217"/>
      <c r="O295" s="217"/>
    </row>
    <row r="296" spans="1:15" s="191" customFormat="1">
      <c r="A296" s="224"/>
      <c r="B296" s="224"/>
      <c r="C296" s="224"/>
      <c r="D296" s="224"/>
      <c r="E296" s="217"/>
      <c r="F296" s="217"/>
      <c r="G296" s="217"/>
      <c r="H296" s="217"/>
      <c r="I296" s="217"/>
      <c r="J296" s="217"/>
      <c r="K296" s="217"/>
      <c r="L296" s="217"/>
      <c r="M296" s="217"/>
      <c r="N296" s="217"/>
      <c r="O296" s="217"/>
    </row>
    <row r="297" spans="1:15" s="191" customFormat="1">
      <c r="A297" s="224"/>
      <c r="B297" s="224"/>
      <c r="C297" s="224"/>
      <c r="D297" s="224"/>
      <c r="E297" s="217"/>
      <c r="F297" s="217"/>
      <c r="G297" s="217"/>
      <c r="H297" s="217"/>
      <c r="I297" s="217"/>
      <c r="J297" s="217"/>
      <c r="K297" s="217"/>
      <c r="L297" s="217"/>
      <c r="M297" s="217"/>
      <c r="N297" s="217"/>
      <c r="O297" s="217"/>
    </row>
    <row r="298" spans="1:15" s="191" customFormat="1">
      <c r="A298" s="224"/>
      <c r="B298" s="224"/>
      <c r="C298" s="224"/>
      <c r="D298" s="224"/>
      <c r="E298" s="217"/>
      <c r="F298" s="217"/>
      <c r="G298" s="217"/>
      <c r="H298" s="217"/>
      <c r="I298" s="217"/>
      <c r="J298" s="217"/>
      <c r="K298" s="217"/>
      <c r="L298" s="217"/>
      <c r="M298" s="217"/>
      <c r="N298" s="217"/>
      <c r="O298" s="217"/>
    </row>
    <row r="299" spans="1:15" s="191" customFormat="1">
      <c r="A299" s="224"/>
      <c r="B299" s="224"/>
      <c r="C299" s="224"/>
      <c r="D299" s="224"/>
      <c r="E299" s="217"/>
      <c r="F299" s="217"/>
      <c r="G299" s="217"/>
      <c r="H299" s="217"/>
      <c r="I299" s="217"/>
      <c r="J299" s="217"/>
      <c r="K299" s="217"/>
      <c r="L299" s="217"/>
      <c r="M299" s="217"/>
      <c r="N299" s="217"/>
      <c r="O299" s="217"/>
    </row>
    <row r="300" spans="1:15" s="191" customFormat="1">
      <c r="A300" s="224"/>
      <c r="B300" s="224"/>
      <c r="C300" s="224"/>
      <c r="D300" s="224"/>
      <c r="E300" s="217"/>
      <c r="F300" s="217"/>
      <c r="G300" s="217"/>
      <c r="H300" s="217"/>
      <c r="I300" s="217"/>
      <c r="J300" s="217"/>
      <c r="K300" s="217"/>
      <c r="L300" s="217"/>
      <c r="M300" s="217"/>
      <c r="N300" s="217"/>
      <c r="O300" s="217"/>
    </row>
    <row r="301" spans="1:15" s="191" customFormat="1">
      <c r="A301" s="224"/>
      <c r="B301" s="224"/>
      <c r="C301" s="224"/>
      <c r="D301" s="224"/>
      <c r="E301" s="217"/>
      <c r="F301" s="217"/>
      <c r="G301" s="217"/>
      <c r="H301" s="217"/>
      <c r="I301" s="217"/>
      <c r="J301" s="217"/>
      <c r="K301" s="217"/>
      <c r="L301" s="217"/>
      <c r="M301" s="217"/>
      <c r="N301" s="217"/>
      <c r="O301" s="217"/>
    </row>
    <row r="302" spans="1:15" s="191" customFormat="1">
      <c r="A302" s="224"/>
      <c r="B302" s="224"/>
      <c r="C302" s="224"/>
      <c r="D302" s="224"/>
      <c r="E302" s="217"/>
      <c r="F302" s="217"/>
      <c r="G302" s="217"/>
      <c r="H302" s="217"/>
      <c r="I302" s="217"/>
      <c r="J302" s="217"/>
      <c r="K302" s="217"/>
      <c r="L302" s="217"/>
      <c r="M302" s="217"/>
      <c r="N302" s="217"/>
      <c r="O302" s="217"/>
    </row>
    <row r="303" spans="1:15" s="191" customFormat="1">
      <c r="A303" s="224"/>
      <c r="B303" s="224"/>
      <c r="C303" s="224"/>
      <c r="D303" s="224"/>
      <c r="E303" s="217"/>
      <c r="F303" s="217"/>
      <c r="G303" s="217"/>
      <c r="H303" s="217"/>
      <c r="I303" s="217"/>
      <c r="J303" s="217"/>
      <c r="K303" s="217"/>
      <c r="L303" s="217"/>
      <c r="M303" s="217"/>
      <c r="N303" s="217"/>
      <c r="O303" s="217"/>
    </row>
    <row r="304" spans="1:15" s="191" customFormat="1">
      <c r="A304" s="224"/>
      <c r="B304" s="224"/>
      <c r="C304" s="224"/>
      <c r="D304" s="224"/>
      <c r="E304" s="217"/>
      <c r="F304" s="217"/>
      <c r="G304" s="217"/>
      <c r="H304" s="217"/>
      <c r="I304" s="217"/>
      <c r="J304" s="217"/>
      <c r="K304" s="217"/>
      <c r="L304" s="217"/>
      <c r="M304" s="217"/>
      <c r="N304" s="217"/>
      <c r="O304" s="217"/>
    </row>
    <row r="305" spans="1:15" s="191" customFormat="1">
      <c r="A305" s="224"/>
      <c r="B305" s="224"/>
      <c r="C305" s="224"/>
      <c r="D305" s="224"/>
      <c r="E305" s="217"/>
      <c r="F305" s="217"/>
      <c r="G305" s="217"/>
      <c r="H305" s="217"/>
      <c r="I305" s="217"/>
      <c r="J305" s="217"/>
      <c r="K305" s="217"/>
      <c r="L305" s="217"/>
      <c r="M305" s="217"/>
      <c r="N305" s="217"/>
      <c r="O305" s="217"/>
    </row>
    <row r="306" spans="1:15" s="191" customFormat="1">
      <c r="A306" s="224"/>
      <c r="B306" s="224"/>
      <c r="C306" s="224"/>
      <c r="D306" s="224"/>
      <c r="E306" s="217"/>
      <c r="F306" s="217"/>
      <c r="G306" s="217"/>
      <c r="H306" s="217"/>
      <c r="I306" s="217"/>
      <c r="J306" s="217"/>
      <c r="K306" s="217"/>
      <c r="L306" s="217"/>
      <c r="M306" s="217"/>
      <c r="N306" s="217"/>
      <c r="O306" s="217"/>
    </row>
    <row r="307" spans="1:15" s="191" customFormat="1">
      <c r="A307" s="224"/>
      <c r="B307" s="224"/>
      <c r="C307" s="224"/>
      <c r="D307" s="224"/>
      <c r="E307" s="217"/>
      <c r="F307" s="217"/>
      <c r="G307" s="217"/>
      <c r="H307" s="217"/>
      <c r="I307" s="217"/>
      <c r="J307" s="217"/>
      <c r="K307" s="217"/>
      <c r="L307" s="217"/>
      <c r="M307" s="217"/>
      <c r="N307" s="217"/>
      <c r="O307" s="217"/>
    </row>
    <row r="308" spans="1:15" s="191" customFormat="1">
      <c r="A308" s="224"/>
      <c r="B308" s="224"/>
      <c r="C308" s="224"/>
      <c r="D308" s="224"/>
      <c r="E308" s="217"/>
      <c r="F308" s="217"/>
      <c r="G308" s="217"/>
      <c r="H308" s="217"/>
      <c r="I308" s="217"/>
      <c r="J308" s="217"/>
      <c r="K308" s="217"/>
      <c r="L308" s="217"/>
      <c r="M308" s="217"/>
      <c r="N308" s="217"/>
      <c r="O308" s="217"/>
    </row>
    <row r="309" spans="1:15" s="191" customFormat="1">
      <c r="A309" s="224"/>
      <c r="B309" s="224"/>
      <c r="C309" s="224"/>
      <c r="D309" s="224"/>
      <c r="E309" s="217"/>
      <c r="F309" s="217"/>
      <c r="G309" s="217"/>
      <c r="H309" s="217"/>
      <c r="I309" s="217"/>
      <c r="J309" s="217"/>
      <c r="K309" s="217"/>
      <c r="L309" s="217"/>
      <c r="M309" s="217"/>
      <c r="N309" s="217"/>
      <c r="O309" s="217"/>
    </row>
    <row r="310" spans="1:15" s="191" customFormat="1">
      <c r="A310" s="224"/>
      <c r="B310" s="224"/>
      <c r="C310" s="224"/>
      <c r="D310" s="224"/>
      <c r="E310" s="217"/>
      <c r="F310" s="217"/>
      <c r="G310" s="217"/>
      <c r="H310" s="217"/>
      <c r="I310" s="217"/>
      <c r="J310" s="217"/>
      <c r="K310" s="217"/>
      <c r="L310" s="217"/>
      <c r="M310" s="217"/>
      <c r="N310" s="217"/>
      <c r="O310" s="217"/>
    </row>
    <row r="311" spans="1:15" s="191" customFormat="1">
      <c r="A311" s="224"/>
      <c r="B311" s="224"/>
      <c r="C311" s="224"/>
      <c r="D311" s="224"/>
      <c r="E311" s="217"/>
      <c r="F311" s="217"/>
      <c r="G311" s="217"/>
      <c r="H311" s="217"/>
      <c r="I311" s="217"/>
      <c r="J311" s="217"/>
      <c r="K311" s="217"/>
      <c r="L311" s="217"/>
      <c r="M311" s="217"/>
      <c r="N311" s="217"/>
      <c r="O311" s="217"/>
    </row>
    <row r="312" spans="1:15" s="191" customFormat="1">
      <c r="A312" s="224"/>
      <c r="B312" s="224"/>
      <c r="C312" s="224"/>
      <c r="D312" s="224"/>
      <c r="E312" s="217"/>
      <c r="F312" s="217"/>
      <c r="G312" s="217"/>
      <c r="H312" s="217"/>
      <c r="I312" s="217"/>
      <c r="J312" s="217"/>
      <c r="K312" s="217"/>
      <c r="L312" s="217"/>
      <c r="M312" s="217"/>
      <c r="N312" s="217"/>
      <c r="O312" s="217"/>
    </row>
    <row r="313" spans="1:15" s="191" customFormat="1">
      <c r="A313" s="224"/>
      <c r="B313" s="224"/>
      <c r="C313" s="224"/>
      <c r="D313" s="224"/>
      <c r="E313" s="217"/>
      <c r="F313" s="217"/>
      <c r="G313" s="217"/>
      <c r="H313" s="217"/>
      <c r="I313" s="217"/>
      <c r="J313" s="217"/>
      <c r="K313" s="217"/>
      <c r="L313" s="217"/>
      <c r="M313" s="217"/>
      <c r="N313" s="217"/>
      <c r="O313" s="217"/>
    </row>
    <row r="314" spans="1:15" s="191" customFormat="1">
      <c r="A314" s="224"/>
      <c r="B314" s="224"/>
      <c r="C314" s="224"/>
      <c r="D314" s="224"/>
      <c r="E314" s="217"/>
      <c r="F314" s="217"/>
      <c r="G314" s="217"/>
      <c r="H314" s="217"/>
      <c r="I314" s="217"/>
      <c r="J314" s="217"/>
      <c r="K314" s="217"/>
      <c r="L314" s="217"/>
      <c r="M314" s="217"/>
      <c r="N314" s="217"/>
      <c r="O314" s="217"/>
    </row>
    <row r="315" spans="1:15" s="191" customFormat="1">
      <c r="A315" s="224"/>
      <c r="B315" s="224"/>
      <c r="C315" s="224"/>
      <c r="D315" s="224"/>
      <c r="E315" s="217"/>
      <c r="F315" s="217"/>
      <c r="G315" s="217"/>
      <c r="H315" s="217"/>
      <c r="I315" s="217"/>
      <c r="J315" s="217"/>
      <c r="K315" s="217"/>
      <c r="L315" s="217"/>
      <c r="M315" s="217"/>
      <c r="N315" s="217"/>
      <c r="O315" s="217"/>
    </row>
    <row r="316" spans="1:15" s="191" customFormat="1">
      <c r="A316" s="224"/>
      <c r="B316" s="224"/>
      <c r="C316" s="224"/>
      <c r="D316" s="224"/>
      <c r="E316" s="217"/>
      <c r="F316" s="217"/>
      <c r="G316" s="217"/>
      <c r="H316" s="217"/>
      <c r="I316" s="217"/>
      <c r="J316" s="217"/>
      <c r="K316" s="217"/>
      <c r="L316" s="217"/>
      <c r="M316" s="217"/>
      <c r="N316" s="217"/>
      <c r="O316" s="217"/>
    </row>
    <row r="317" spans="1:15" s="191" customFormat="1">
      <c r="A317" s="224"/>
      <c r="B317" s="224"/>
      <c r="C317" s="224"/>
      <c r="D317" s="224"/>
      <c r="E317" s="217"/>
      <c r="F317" s="217"/>
      <c r="G317" s="217"/>
      <c r="H317" s="217"/>
      <c r="I317" s="217"/>
      <c r="J317" s="217"/>
      <c r="K317" s="217"/>
      <c r="L317" s="217"/>
      <c r="M317" s="217"/>
      <c r="N317" s="217"/>
      <c r="O317" s="217"/>
    </row>
    <row r="318" spans="1:15" s="191" customFormat="1">
      <c r="A318" s="224"/>
      <c r="B318" s="224"/>
      <c r="C318" s="224"/>
      <c r="D318" s="224"/>
      <c r="E318" s="217"/>
      <c r="F318" s="217"/>
      <c r="G318" s="217"/>
      <c r="H318" s="217"/>
      <c r="I318" s="217"/>
      <c r="J318" s="217"/>
      <c r="K318" s="217"/>
      <c r="L318" s="217"/>
      <c r="M318" s="217"/>
      <c r="N318" s="217"/>
      <c r="O318" s="217"/>
    </row>
    <row r="319" spans="1:15" s="191" customFormat="1">
      <c r="A319" s="224"/>
      <c r="B319" s="224"/>
      <c r="C319" s="224"/>
      <c r="D319" s="224"/>
      <c r="E319" s="217"/>
      <c r="F319" s="217"/>
      <c r="G319" s="217"/>
      <c r="H319" s="217"/>
      <c r="I319" s="217"/>
      <c r="J319" s="217"/>
      <c r="K319" s="217"/>
      <c r="L319" s="217"/>
      <c r="M319" s="217"/>
      <c r="N319" s="217"/>
      <c r="O319" s="217"/>
    </row>
    <row r="320" spans="1:15" s="191" customFormat="1">
      <c r="A320" s="224"/>
      <c r="B320" s="224"/>
      <c r="C320" s="224"/>
      <c r="D320" s="224"/>
      <c r="E320" s="217"/>
      <c r="F320" s="217"/>
      <c r="G320" s="217"/>
      <c r="H320" s="217"/>
      <c r="I320" s="217"/>
      <c r="J320" s="217"/>
      <c r="K320" s="217"/>
      <c r="L320" s="217"/>
      <c r="M320" s="217"/>
      <c r="N320" s="217"/>
      <c r="O320" s="217"/>
    </row>
    <row r="321" spans="1:15" s="191" customFormat="1">
      <c r="A321" s="224"/>
      <c r="B321" s="224"/>
      <c r="C321" s="224"/>
      <c r="D321" s="224"/>
      <c r="E321" s="217"/>
      <c r="F321" s="217"/>
      <c r="G321" s="217"/>
      <c r="H321" s="217"/>
      <c r="I321" s="217"/>
      <c r="J321" s="217"/>
      <c r="K321" s="217"/>
      <c r="L321" s="217"/>
      <c r="M321" s="217"/>
      <c r="N321" s="217"/>
      <c r="O321" s="217"/>
    </row>
    <row r="322" spans="1:15" s="191" customFormat="1">
      <c r="A322" s="224"/>
      <c r="B322" s="224"/>
      <c r="C322" s="224"/>
      <c r="D322" s="224"/>
      <c r="E322" s="217"/>
      <c r="F322" s="217"/>
      <c r="G322" s="217"/>
      <c r="H322" s="217"/>
      <c r="I322" s="217"/>
      <c r="J322" s="217"/>
      <c r="K322" s="217"/>
      <c r="L322" s="217"/>
      <c r="M322" s="217"/>
      <c r="N322" s="217"/>
      <c r="O322" s="217"/>
    </row>
    <row r="323" spans="1:15" s="191" customFormat="1">
      <c r="A323" s="224"/>
      <c r="B323" s="224"/>
      <c r="C323" s="224"/>
      <c r="D323" s="224"/>
      <c r="E323" s="217"/>
      <c r="F323" s="217"/>
      <c r="G323" s="217"/>
      <c r="H323" s="217"/>
      <c r="I323" s="217"/>
      <c r="J323" s="217"/>
      <c r="K323" s="217"/>
      <c r="L323" s="217"/>
      <c r="M323" s="217"/>
      <c r="N323" s="217"/>
      <c r="O323" s="217"/>
    </row>
    <row r="324" spans="1:15" s="191" customFormat="1">
      <c r="A324" s="224"/>
      <c r="B324" s="224"/>
      <c r="C324" s="224"/>
      <c r="D324" s="224"/>
      <c r="E324" s="217"/>
      <c r="F324" s="217"/>
      <c r="G324" s="217"/>
      <c r="H324" s="217"/>
      <c r="I324" s="217"/>
      <c r="J324" s="217"/>
      <c r="K324" s="217"/>
      <c r="L324" s="217"/>
      <c r="M324" s="217"/>
      <c r="N324" s="217"/>
      <c r="O324" s="217"/>
    </row>
    <row r="325" spans="1:15" s="191" customFormat="1">
      <c r="A325" s="224"/>
      <c r="B325" s="224"/>
      <c r="C325" s="224"/>
      <c r="D325" s="224"/>
      <c r="E325" s="217"/>
      <c r="F325" s="217"/>
      <c r="G325" s="217"/>
      <c r="H325" s="217"/>
      <c r="I325" s="217"/>
      <c r="J325" s="217"/>
      <c r="K325" s="217"/>
      <c r="L325" s="217"/>
      <c r="M325" s="217"/>
      <c r="N325" s="217"/>
      <c r="O325" s="217"/>
    </row>
    <row r="326" spans="1:15" s="191" customFormat="1">
      <c r="A326" s="224"/>
      <c r="B326" s="224"/>
      <c r="C326" s="224"/>
      <c r="D326" s="224"/>
      <c r="E326" s="217"/>
      <c r="F326" s="217"/>
      <c r="G326" s="217"/>
      <c r="H326" s="217"/>
      <c r="I326" s="217"/>
      <c r="J326" s="217"/>
      <c r="K326" s="217"/>
      <c r="L326" s="217"/>
      <c r="M326" s="217"/>
      <c r="N326" s="217"/>
      <c r="O326" s="217"/>
    </row>
    <row r="327" spans="1:15" s="191" customFormat="1">
      <c r="A327" s="224"/>
      <c r="B327" s="224"/>
      <c r="C327" s="224"/>
      <c r="D327" s="224"/>
      <c r="E327" s="217"/>
      <c r="F327" s="217"/>
      <c r="G327" s="217"/>
      <c r="H327" s="217"/>
      <c r="I327" s="217"/>
      <c r="J327" s="217"/>
      <c r="K327" s="217"/>
      <c r="L327" s="217"/>
      <c r="M327" s="217"/>
      <c r="N327" s="217"/>
      <c r="O327" s="217"/>
    </row>
    <row r="328" spans="1:15" s="191" customFormat="1">
      <c r="A328" s="224"/>
      <c r="B328" s="224"/>
      <c r="C328" s="224"/>
      <c r="D328" s="224"/>
      <c r="E328" s="217"/>
      <c r="F328" s="217"/>
      <c r="G328" s="217"/>
      <c r="H328" s="217"/>
      <c r="I328" s="217"/>
      <c r="J328" s="217"/>
      <c r="K328" s="217"/>
      <c r="L328" s="217"/>
      <c r="M328" s="217"/>
      <c r="N328" s="217"/>
      <c r="O328" s="217"/>
    </row>
    <row r="329" spans="1:15" s="191" customFormat="1">
      <c r="A329" s="224"/>
      <c r="B329" s="224"/>
      <c r="C329" s="224"/>
      <c r="D329" s="224"/>
      <c r="E329" s="217"/>
      <c r="F329" s="217"/>
      <c r="G329" s="217"/>
      <c r="H329" s="217"/>
      <c r="I329" s="217"/>
      <c r="J329" s="217"/>
      <c r="K329" s="217"/>
      <c r="L329" s="217"/>
      <c r="M329" s="217"/>
      <c r="N329" s="217"/>
      <c r="O329" s="217"/>
    </row>
    <row r="330" spans="1:15" s="191" customFormat="1">
      <c r="A330" s="224"/>
      <c r="B330" s="224"/>
      <c r="C330" s="224"/>
      <c r="D330" s="224"/>
      <c r="E330" s="217"/>
      <c r="F330" s="217"/>
      <c r="G330" s="217"/>
      <c r="H330" s="217"/>
      <c r="I330" s="217"/>
      <c r="J330" s="217"/>
      <c r="K330" s="217"/>
      <c r="L330" s="217"/>
      <c r="M330" s="217"/>
      <c r="N330" s="217"/>
      <c r="O330" s="217"/>
    </row>
    <row r="331" spans="1:15" s="191" customFormat="1">
      <c r="A331" s="224"/>
      <c r="B331" s="224"/>
      <c r="C331" s="224"/>
      <c r="D331" s="224"/>
      <c r="E331" s="217"/>
      <c r="F331" s="217"/>
      <c r="G331" s="217"/>
      <c r="H331" s="217"/>
      <c r="I331" s="217"/>
      <c r="J331" s="217"/>
      <c r="K331" s="217"/>
      <c r="L331" s="217"/>
      <c r="M331" s="217"/>
      <c r="N331" s="217"/>
      <c r="O331" s="217"/>
    </row>
    <row r="332" spans="1:15" s="191" customFormat="1">
      <c r="A332" s="224"/>
      <c r="B332" s="224"/>
      <c r="C332" s="224"/>
      <c r="D332" s="224"/>
      <c r="E332" s="217"/>
      <c r="F332" s="217"/>
      <c r="G332" s="217"/>
      <c r="H332" s="217"/>
      <c r="I332" s="217"/>
      <c r="J332" s="217"/>
      <c r="K332" s="217"/>
      <c r="L332" s="217"/>
      <c r="M332" s="217"/>
      <c r="N332" s="217"/>
      <c r="O332" s="217"/>
    </row>
    <row r="333" spans="1:15" s="191" customFormat="1">
      <c r="A333" s="224"/>
      <c r="B333" s="224"/>
      <c r="C333" s="224"/>
      <c r="D333" s="224"/>
      <c r="E333" s="217"/>
      <c r="F333" s="217"/>
      <c r="G333" s="217"/>
      <c r="H333" s="217"/>
      <c r="I333" s="217"/>
      <c r="J333" s="217"/>
      <c r="K333" s="217"/>
      <c r="L333" s="217"/>
      <c r="M333" s="217"/>
      <c r="N333" s="217"/>
      <c r="O333" s="217"/>
    </row>
    <row r="334" spans="1:15" s="191" customFormat="1">
      <c r="A334" s="224"/>
      <c r="B334" s="224"/>
      <c r="C334" s="224"/>
      <c r="D334" s="224"/>
      <c r="E334" s="217"/>
      <c r="F334" s="217"/>
      <c r="G334" s="217"/>
      <c r="H334" s="217"/>
      <c r="I334" s="217"/>
      <c r="J334" s="217"/>
      <c r="K334" s="217"/>
      <c r="L334" s="217"/>
      <c r="M334" s="217"/>
      <c r="N334" s="217"/>
      <c r="O334" s="217"/>
    </row>
    <row r="335" spans="1:15" s="191" customFormat="1">
      <c r="A335" s="224"/>
      <c r="B335" s="224"/>
      <c r="C335" s="224"/>
      <c r="D335" s="224"/>
      <c r="E335" s="217"/>
      <c r="F335" s="217"/>
      <c r="G335" s="217"/>
      <c r="H335" s="217"/>
      <c r="I335" s="217"/>
      <c r="J335" s="217"/>
      <c r="K335" s="217"/>
      <c r="L335" s="217"/>
      <c r="M335" s="217"/>
      <c r="N335" s="217"/>
      <c r="O335" s="217"/>
    </row>
    <row r="336" spans="1:15" s="191" customFormat="1">
      <c r="A336" s="224"/>
      <c r="B336" s="224"/>
      <c r="C336" s="224"/>
      <c r="D336" s="224"/>
      <c r="E336" s="217"/>
      <c r="F336" s="217"/>
      <c r="G336" s="217"/>
      <c r="H336" s="217"/>
      <c r="I336" s="217"/>
      <c r="J336" s="217"/>
      <c r="K336" s="217"/>
      <c r="L336" s="217"/>
      <c r="M336" s="217"/>
      <c r="N336" s="217"/>
      <c r="O336" s="217"/>
    </row>
    <row r="337" spans="1:15" s="191" customFormat="1">
      <c r="A337" s="224"/>
      <c r="B337" s="224"/>
      <c r="C337" s="224"/>
      <c r="D337" s="224"/>
      <c r="E337" s="217"/>
      <c r="F337" s="217"/>
      <c r="G337" s="217"/>
      <c r="H337" s="217"/>
      <c r="I337" s="217"/>
      <c r="J337" s="217"/>
      <c r="K337" s="217"/>
      <c r="L337" s="217"/>
      <c r="M337" s="217"/>
      <c r="N337" s="217"/>
      <c r="O337" s="217"/>
    </row>
    <row r="338" spans="1:15" s="191" customFormat="1">
      <c r="A338" s="224"/>
      <c r="B338" s="224"/>
      <c r="C338" s="224"/>
      <c r="D338" s="224"/>
      <c r="E338" s="217"/>
      <c r="F338" s="217"/>
      <c r="G338" s="217"/>
      <c r="H338" s="217"/>
      <c r="I338" s="217"/>
      <c r="J338" s="217"/>
      <c r="K338" s="217"/>
      <c r="L338" s="217"/>
      <c r="M338" s="217"/>
      <c r="N338" s="217"/>
      <c r="O338" s="217"/>
    </row>
    <row r="339" spans="1:15" s="191" customFormat="1">
      <c r="A339" s="224"/>
      <c r="B339" s="224"/>
      <c r="C339" s="224"/>
      <c r="D339" s="224"/>
      <c r="E339" s="217"/>
      <c r="F339" s="217"/>
      <c r="G339" s="217"/>
      <c r="H339" s="217"/>
      <c r="I339" s="217"/>
      <c r="J339" s="217"/>
      <c r="K339" s="217"/>
      <c r="L339" s="217"/>
      <c r="M339" s="217"/>
      <c r="N339" s="217"/>
      <c r="O339" s="217"/>
    </row>
    <row r="340" spans="1:15" s="191" customFormat="1">
      <c r="A340" s="224"/>
      <c r="B340" s="224"/>
      <c r="C340" s="224"/>
      <c r="D340" s="224"/>
      <c r="E340" s="217"/>
      <c r="F340" s="217"/>
      <c r="G340" s="217"/>
      <c r="H340" s="217"/>
      <c r="I340" s="217"/>
      <c r="J340" s="217"/>
      <c r="K340" s="217"/>
      <c r="L340" s="217"/>
      <c r="M340" s="217"/>
      <c r="N340" s="217"/>
      <c r="O340" s="217"/>
    </row>
    <row r="341" spans="1:15" s="191" customFormat="1">
      <c r="A341" s="224"/>
      <c r="B341" s="224"/>
      <c r="C341" s="224"/>
      <c r="D341" s="224"/>
      <c r="E341" s="217"/>
      <c r="F341" s="217"/>
      <c r="G341" s="217"/>
      <c r="H341" s="217"/>
      <c r="I341" s="217"/>
      <c r="J341" s="217"/>
      <c r="K341" s="217"/>
      <c r="L341" s="217"/>
      <c r="M341" s="217"/>
      <c r="N341" s="217"/>
      <c r="O341" s="217"/>
    </row>
    <row r="342" spans="1:15" s="191" customFormat="1">
      <c r="A342" s="224"/>
      <c r="B342" s="224"/>
      <c r="C342" s="224"/>
      <c r="D342" s="224"/>
      <c r="E342" s="217"/>
      <c r="F342" s="217"/>
      <c r="G342" s="217"/>
      <c r="H342" s="217"/>
      <c r="I342" s="217"/>
      <c r="J342" s="217"/>
      <c r="K342" s="217"/>
      <c r="L342" s="217"/>
      <c r="M342" s="217"/>
      <c r="N342" s="217"/>
      <c r="O342" s="217"/>
    </row>
    <row r="343" spans="1:15" s="191" customFormat="1">
      <c r="A343" s="224"/>
      <c r="B343" s="224"/>
      <c r="C343" s="224"/>
      <c r="D343" s="224"/>
      <c r="E343" s="217"/>
      <c r="F343" s="217"/>
      <c r="G343" s="217"/>
      <c r="H343" s="217"/>
      <c r="I343" s="217"/>
      <c r="J343" s="217"/>
      <c r="K343" s="217"/>
      <c r="L343" s="217"/>
      <c r="M343" s="217"/>
      <c r="N343" s="217"/>
      <c r="O343" s="217"/>
    </row>
    <row r="344" spans="1:15" s="191" customFormat="1">
      <c r="A344" s="224"/>
      <c r="B344" s="224"/>
      <c r="C344" s="224"/>
      <c r="D344" s="224"/>
      <c r="E344" s="217"/>
      <c r="F344" s="217"/>
      <c r="G344" s="217"/>
      <c r="H344" s="217"/>
      <c r="I344" s="217"/>
      <c r="J344" s="217"/>
      <c r="K344" s="217"/>
      <c r="L344" s="217"/>
      <c r="M344" s="217"/>
      <c r="N344" s="217"/>
      <c r="O344" s="217"/>
    </row>
    <row r="345" spans="1:15" s="191" customFormat="1">
      <c r="A345" s="224"/>
      <c r="B345" s="224"/>
      <c r="C345" s="224"/>
      <c r="D345" s="224"/>
      <c r="E345" s="217"/>
      <c r="F345" s="217"/>
      <c r="G345" s="217"/>
      <c r="H345" s="217"/>
      <c r="I345" s="217"/>
      <c r="J345" s="217"/>
      <c r="K345" s="217"/>
      <c r="L345" s="217"/>
      <c r="M345" s="217"/>
      <c r="N345" s="217"/>
      <c r="O345" s="217"/>
    </row>
    <row r="346" spans="1:15" s="191" customFormat="1">
      <c r="A346" s="224"/>
      <c r="B346" s="224"/>
      <c r="C346" s="224"/>
      <c r="D346" s="224"/>
      <c r="E346" s="217"/>
      <c r="F346" s="217"/>
      <c r="G346" s="217"/>
      <c r="H346" s="217"/>
      <c r="I346" s="217"/>
      <c r="J346" s="217"/>
      <c r="K346" s="217"/>
      <c r="L346" s="217"/>
      <c r="M346" s="217"/>
      <c r="N346" s="217"/>
      <c r="O346" s="217"/>
    </row>
    <row r="347" spans="1:15" s="191" customFormat="1">
      <c r="A347" s="224"/>
      <c r="B347" s="224"/>
      <c r="C347" s="224"/>
      <c r="D347" s="224"/>
      <c r="E347" s="217"/>
      <c r="F347" s="217"/>
      <c r="G347" s="217"/>
      <c r="H347" s="217"/>
      <c r="I347" s="217"/>
      <c r="J347" s="217"/>
      <c r="K347" s="217"/>
      <c r="L347" s="217"/>
      <c r="M347" s="217"/>
      <c r="N347" s="217"/>
      <c r="O347" s="217"/>
    </row>
    <row r="348" spans="1:15" s="191" customFormat="1">
      <c r="A348" s="224"/>
      <c r="B348" s="224"/>
      <c r="C348" s="224"/>
      <c r="D348" s="224"/>
      <c r="E348" s="217"/>
      <c r="F348" s="217"/>
      <c r="G348" s="217"/>
      <c r="H348" s="217"/>
      <c r="I348" s="217"/>
      <c r="J348" s="217"/>
      <c r="K348" s="217"/>
      <c r="L348" s="217"/>
      <c r="M348" s="217"/>
      <c r="N348" s="217"/>
      <c r="O348" s="217"/>
    </row>
    <row r="349" spans="1:15" s="191" customFormat="1">
      <c r="A349" s="224"/>
      <c r="B349" s="224"/>
      <c r="C349" s="224"/>
      <c r="D349" s="224"/>
      <c r="E349" s="217"/>
      <c r="F349" s="217"/>
      <c r="G349" s="217"/>
      <c r="H349" s="217"/>
      <c r="I349" s="217"/>
      <c r="J349" s="217"/>
      <c r="K349" s="217"/>
      <c r="L349" s="217"/>
      <c r="M349" s="217"/>
      <c r="N349" s="217"/>
      <c r="O349" s="217"/>
    </row>
    <row r="350" spans="1:15" s="191" customFormat="1">
      <c r="A350" s="224"/>
      <c r="B350" s="224"/>
      <c r="C350" s="224"/>
      <c r="D350" s="224"/>
      <c r="E350" s="217"/>
      <c r="F350" s="217"/>
      <c r="G350" s="217"/>
      <c r="H350" s="217"/>
      <c r="I350" s="217"/>
      <c r="J350" s="217"/>
      <c r="K350" s="217"/>
      <c r="L350" s="217"/>
      <c r="M350" s="217"/>
      <c r="N350" s="217"/>
      <c r="O350" s="217"/>
    </row>
    <row r="351" spans="1:15" s="191" customFormat="1">
      <c r="A351" s="224"/>
      <c r="B351" s="224"/>
      <c r="C351" s="224"/>
      <c r="D351" s="224"/>
      <c r="E351" s="217"/>
      <c r="F351" s="217"/>
      <c r="G351" s="217"/>
      <c r="H351" s="217"/>
      <c r="I351" s="217"/>
      <c r="J351" s="217"/>
      <c r="K351" s="217"/>
      <c r="L351" s="217"/>
      <c r="M351" s="217"/>
      <c r="N351" s="217"/>
      <c r="O351" s="217"/>
    </row>
    <row r="352" spans="1:15" s="191" customFormat="1">
      <c r="A352" s="224"/>
      <c r="B352" s="224"/>
      <c r="C352" s="224"/>
      <c r="D352" s="224"/>
      <c r="E352" s="217"/>
      <c r="F352" s="217"/>
      <c r="G352" s="217"/>
      <c r="H352" s="217"/>
      <c r="I352" s="217"/>
      <c r="J352" s="217"/>
      <c r="K352" s="217"/>
      <c r="L352" s="217"/>
      <c r="M352" s="217"/>
      <c r="N352" s="217"/>
      <c r="O352" s="217"/>
    </row>
    <row r="353" spans="1:15" s="191" customFormat="1">
      <c r="A353" s="224"/>
      <c r="B353" s="224"/>
      <c r="C353" s="224"/>
      <c r="D353" s="224"/>
      <c r="E353" s="217"/>
      <c r="F353" s="217"/>
      <c r="G353" s="217"/>
      <c r="H353" s="217"/>
      <c r="I353" s="217"/>
      <c r="J353" s="217"/>
      <c r="K353" s="217"/>
      <c r="L353" s="217"/>
      <c r="M353" s="217"/>
      <c r="N353" s="217"/>
      <c r="O353" s="217"/>
    </row>
    <row r="354" spans="1:15" s="191" customFormat="1">
      <c r="A354" s="224"/>
      <c r="B354" s="224"/>
      <c r="C354" s="224"/>
      <c r="D354" s="224"/>
      <c r="E354" s="217"/>
      <c r="F354" s="217"/>
      <c r="G354" s="217"/>
      <c r="H354" s="217"/>
      <c r="I354" s="217"/>
      <c r="J354" s="217"/>
      <c r="K354" s="217"/>
      <c r="L354" s="217"/>
      <c r="M354" s="217"/>
      <c r="N354" s="217"/>
      <c r="O354" s="217"/>
    </row>
    <row r="355" spans="1:15" s="191" customFormat="1">
      <c r="A355" s="224"/>
      <c r="B355" s="224"/>
      <c r="C355" s="224"/>
      <c r="D355" s="224"/>
      <c r="E355" s="217"/>
      <c r="F355" s="217"/>
      <c r="G355" s="217"/>
      <c r="H355" s="217"/>
      <c r="I355" s="217"/>
      <c r="J355" s="217"/>
      <c r="K355" s="217"/>
      <c r="L355" s="217"/>
      <c r="M355" s="217"/>
      <c r="N355" s="217"/>
      <c r="O355" s="217"/>
    </row>
    <row r="356" spans="1:15" s="191" customFormat="1">
      <c r="A356" s="224"/>
      <c r="B356" s="224"/>
      <c r="C356" s="224"/>
      <c r="D356" s="224"/>
      <c r="E356" s="217"/>
      <c r="F356" s="217"/>
      <c r="G356" s="217"/>
      <c r="H356" s="217"/>
      <c r="I356" s="217"/>
      <c r="J356" s="217"/>
      <c r="K356" s="217"/>
      <c r="L356" s="217"/>
      <c r="M356" s="217"/>
      <c r="N356" s="217"/>
      <c r="O356" s="217"/>
    </row>
    <row r="357" spans="1:15" s="191" customFormat="1">
      <c r="A357" s="224"/>
      <c r="B357" s="224"/>
      <c r="C357" s="224"/>
      <c r="D357" s="224"/>
      <c r="E357" s="217"/>
      <c r="F357" s="217"/>
      <c r="G357" s="217"/>
      <c r="H357" s="217"/>
      <c r="I357" s="217"/>
      <c r="J357" s="217"/>
      <c r="K357" s="217"/>
      <c r="L357" s="217"/>
      <c r="M357" s="217"/>
      <c r="N357" s="217"/>
      <c r="O357" s="217"/>
    </row>
    <row r="358" spans="1:15" s="191" customFormat="1">
      <c r="A358" s="224"/>
      <c r="B358" s="224"/>
      <c r="C358" s="224"/>
      <c r="D358" s="224"/>
      <c r="E358" s="217"/>
      <c r="F358" s="217"/>
      <c r="G358" s="217"/>
      <c r="H358" s="217"/>
      <c r="I358" s="217"/>
      <c r="J358" s="217"/>
      <c r="K358" s="217"/>
      <c r="L358" s="217"/>
      <c r="M358" s="217"/>
      <c r="N358" s="217"/>
      <c r="O358" s="217"/>
    </row>
    <row r="359" spans="1:15" s="191" customFormat="1">
      <c r="A359" s="224"/>
      <c r="B359" s="224"/>
      <c r="C359" s="224"/>
      <c r="D359" s="224"/>
      <c r="E359" s="323"/>
      <c r="F359" s="323"/>
      <c r="G359" s="323"/>
      <c r="H359" s="323"/>
      <c r="I359" s="323"/>
      <c r="J359" s="323"/>
      <c r="K359" s="323"/>
    </row>
    <row r="360" spans="1:15" s="191" customFormat="1">
      <c r="A360" s="224"/>
      <c r="B360" s="224"/>
      <c r="C360" s="224"/>
      <c r="D360" s="224"/>
      <c r="E360" s="323"/>
      <c r="F360" s="323"/>
      <c r="G360" s="323"/>
      <c r="H360" s="323"/>
      <c r="I360" s="323"/>
      <c r="J360" s="323"/>
      <c r="K360" s="323"/>
    </row>
    <row r="361" spans="1:15" s="191" customFormat="1">
      <c r="A361" s="224"/>
      <c r="B361" s="224"/>
      <c r="C361" s="224"/>
      <c r="D361" s="224"/>
      <c r="E361" s="323"/>
      <c r="F361" s="323"/>
      <c r="G361" s="323"/>
      <c r="H361" s="323"/>
      <c r="I361" s="323"/>
      <c r="J361" s="323"/>
      <c r="K361" s="323"/>
    </row>
    <row r="362" spans="1:15" s="191" customFormat="1">
      <c r="A362" s="224"/>
      <c r="B362" s="224"/>
      <c r="C362" s="224"/>
      <c r="D362" s="224"/>
      <c r="E362" s="323"/>
      <c r="F362" s="323"/>
      <c r="G362" s="323"/>
      <c r="H362" s="323"/>
      <c r="I362" s="323"/>
      <c r="J362" s="323"/>
      <c r="K362" s="323"/>
    </row>
    <row r="363" spans="1:15" s="191" customFormat="1">
      <c r="A363" s="224"/>
      <c r="B363" s="224"/>
      <c r="C363" s="224"/>
      <c r="D363" s="224"/>
      <c r="E363" s="323"/>
      <c r="F363" s="323"/>
      <c r="G363" s="323"/>
      <c r="H363" s="323"/>
      <c r="I363" s="323"/>
      <c r="J363" s="323"/>
      <c r="K363" s="323"/>
    </row>
    <row r="364" spans="1:15" s="191" customFormat="1">
      <c r="A364" s="224"/>
      <c r="B364" s="224"/>
      <c r="C364" s="224"/>
      <c r="D364" s="224"/>
      <c r="E364" s="323"/>
      <c r="F364" s="323"/>
      <c r="G364" s="323"/>
      <c r="H364" s="323"/>
      <c r="I364" s="323"/>
      <c r="J364" s="323"/>
      <c r="K364" s="323"/>
    </row>
    <row r="365" spans="1:15" s="191" customFormat="1">
      <c r="A365" s="224"/>
      <c r="B365" s="224"/>
      <c r="C365" s="224"/>
      <c r="D365" s="224"/>
      <c r="E365" s="323"/>
      <c r="F365" s="323"/>
      <c r="G365" s="323"/>
      <c r="H365" s="323"/>
      <c r="I365" s="323"/>
      <c r="J365" s="323"/>
      <c r="K365" s="323"/>
    </row>
    <row r="366" spans="1:15" s="191" customFormat="1">
      <c r="A366" s="224"/>
      <c r="B366" s="224"/>
      <c r="C366" s="224"/>
      <c r="D366" s="224"/>
      <c r="E366" s="323"/>
      <c r="F366" s="323"/>
      <c r="G366" s="323"/>
      <c r="H366" s="323"/>
      <c r="I366" s="323"/>
      <c r="J366" s="323"/>
      <c r="K366" s="323"/>
    </row>
    <row r="367" spans="1:15" s="191" customFormat="1">
      <c r="A367" s="224"/>
      <c r="B367" s="224"/>
      <c r="C367" s="224"/>
      <c r="D367" s="224"/>
      <c r="E367" s="323"/>
      <c r="F367" s="323"/>
      <c r="G367" s="323"/>
      <c r="H367" s="323"/>
      <c r="I367" s="323"/>
      <c r="J367" s="323"/>
      <c r="K367" s="323"/>
    </row>
    <row r="368" spans="1:15" s="191" customFormat="1">
      <c r="A368" s="224"/>
      <c r="B368" s="224"/>
      <c r="C368" s="224"/>
      <c r="D368" s="224"/>
      <c r="E368" s="323"/>
      <c r="F368" s="323"/>
      <c r="G368" s="323"/>
      <c r="H368" s="323"/>
      <c r="I368" s="323"/>
      <c r="J368" s="323"/>
      <c r="K368" s="323"/>
    </row>
    <row r="369" spans="1:11" s="191" customFormat="1">
      <c r="A369" s="224"/>
      <c r="B369" s="224"/>
      <c r="C369" s="224"/>
      <c r="D369" s="224"/>
      <c r="E369" s="323"/>
      <c r="F369" s="323"/>
      <c r="G369" s="323"/>
      <c r="H369" s="323"/>
      <c r="I369" s="323"/>
      <c r="J369" s="323"/>
      <c r="K369" s="323"/>
    </row>
    <row r="370" spans="1:11" s="191" customFormat="1">
      <c r="A370" s="224"/>
      <c r="B370" s="224"/>
      <c r="C370" s="224"/>
      <c r="D370" s="224"/>
      <c r="E370" s="323"/>
      <c r="F370" s="323"/>
      <c r="G370" s="323"/>
      <c r="H370" s="323"/>
      <c r="I370" s="323"/>
      <c r="J370" s="323"/>
      <c r="K370" s="323"/>
    </row>
    <row r="371" spans="1:11" s="191" customFormat="1">
      <c r="A371" s="224"/>
      <c r="B371" s="224"/>
      <c r="C371" s="224"/>
      <c r="D371" s="224"/>
      <c r="E371" s="323"/>
      <c r="F371" s="323"/>
      <c r="G371" s="323"/>
      <c r="H371" s="323"/>
      <c r="I371" s="323"/>
      <c r="J371" s="323"/>
      <c r="K371" s="323"/>
    </row>
    <row r="372" spans="1:11" s="191" customFormat="1">
      <c r="A372" s="224"/>
      <c r="B372" s="224"/>
      <c r="C372" s="224"/>
      <c r="D372" s="224"/>
      <c r="E372" s="323"/>
      <c r="F372" s="323"/>
      <c r="G372" s="323"/>
      <c r="H372" s="323"/>
      <c r="I372" s="323"/>
      <c r="J372" s="323"/>
      <c r="K372" s="323"/>
    </row>
    <row r="373" spans="1:11" s="191" customFormat="1">
      <c r="A373" s="224"/>
      <c r="B373" s="224"/>
      <c r="C373" s="224"/>
      <c r="D373" s="224"/>
      <c r="E373" s="323"/>
      <c r="F373" s="323"/>
      <c r="G373" s="323"/>
      <c r="H373" s="323"/>
      <c r="I373" s="323"/>
      <c r="J373" s="323"/>
      <c r="K373" s="323"/>
    </row>
    <row r="374" spans="1:11" s="191" customFormat="1">
      <c r="A374" s="224"/>
      <c r="B374" s="224"/>
      <c r="C374" s="224"/>
      <c r="D374" s="224"/>
      <c r="E374" s="323"/>
      <c r="F374" s="323"/>
      <c r="G374" s="323"/>
      <c r="H374" s="323"/>
      <c r="I374" s="323"/>
      <c r="J374" s="323"/>
      <c r="K374" s="323"/>
    </row>
    <row r="375" spans="1:11" s="191" customFormat="1">
      <c r="A375" s="224"/>
      <c r="B375" s="224"/>
      <c r="C375" s="224"/>
      <c r="D375" s="224"/>
      <c r="E375" s="323"/>
      <c r="F375" s="323"/>
      <c r="G375" s="323"/>
      <c r="H375" s="323"/>
      <c r="I375" s="323"/>
      <c r="J375" s="323"/>
      <c r="K375" s="323"/>
    </row>
    <row r="376" spans="1:11" s="191" customFormat="1">
      <c r="A376" s="224"/>
      <c r="B376" s="224"/>
      <c r="C376" s="224"/>
      <c r="D376" s="224"/>
      <c r="E376" s="323"/>
      <c r="F376" s="323"/>
      <c r="G376" s="323"/>
      <c r="H376" s="323"/>
      <c r="I376" s="323"/>
      <c r="J376" s="323"/>
      <c r="K376" s="323"/>
    </row>
    <row r="377" spans="1:11" s="191" customFormat="1">
      <c r="A377" s="224"/>
      <c r="B377" s="224"/>
      <c r="C377" s="224"/>
      <c r="D377" s="224"/>
      <c r="E377" s="323"/>
      <c r="F377" s="323"/>
      <c r="G377" s="323"/>
      <c r="H377" s="323"/>
      <c r="I377" s="323"/>
      <c r="J377" s="323"/>
      <c r="K377" s="323"/>
    </row>
    <row r="378" spans="1:11" s="191" customFormat="1">
      <c r="A378" s="224"/>
      <c r="B378" s="224"/>
      <c r="C378" s="224"/>
      <c r="D378" s="224"/>
      <c r="E378" s="323"/>
      <c r="F378" s="323"/>
      <c r="G378" s="323"/>
      <c r="H378" s="323"/>
      <c r="I378" s="323"/>
      <c r="J378" s="323"/>
      <c r="K378" s="323"/>
    </row>
    <row r="379" spans="1:11" s="191" customFormat="1">
      <c r="A379" s="224"/>
      <c r="B379" s="224"/>
      <c r="C379" s="224"/>
      <c r="D379" s="224"/>
      <c r="E379" s="323"/>
      <c r="F379" s="323"/>
      <c r="G379" s="323"/>
      <c r="H379" s="323"/>
      <c r="I379" s="323"/>
      <c r="J379" s="323"/>
      <c r="K379" s="323"/>
    </row>
    <row r="380" spans="1:11" s="191" customFormat="1">
      <c r="A380" s="224"/>
      <c r="B380" s="224"/>
      <c r="C380" s="224"/>
      <c r="D380" s="224"/>
      <c r="E380" s="323"/>
      <c r="F380" s="323"/>
      <c r="G380" s="323"/>
      <c r="H380" s="323"/>
      <c r="I380" s="323"/>
      <c r="J380" s="323"/>
      <c r="K380" s="323"/>
    </row>
    <row r="381" spans="1:11" s="191" customFormat="1">
      <c r="A381" s="224"/>
      <c r="B381" s="224"/>
      <c r="C381" s="224"/>
      <c r="D381" s="224"/>
      <c r="E381" s="323"/>
      <c r="F381" s="323"/>
      <c r="G381" s="323"/>
      <c r="H381" s="323"/>
      <c r="I381" s="323"/>
      <c r="J381" s="323"/>
      <c r="K381" s="323"/>
    </row>
    <row r="382" spans="1:11" s="191" customFormat="1">
      <c r="A382" s="224"/>
      <c r="B382" s="224"/>
      <c r="C382" s="224"/>
      <c r="D382" s="224"/>
      <c r="E382" s="323"/>
      <c r="F382" s="323"/>
      <c r="G382" s="323"/>
      <c r="H382" s="323"/>
      <c r="I382" s="323"/>
      <c r="J382" s="323"/>
      <c r="K382" s="323"/>
    </row>
    <row r="383" spans="1:11" s="191" customFormat="1">
      <c r="A383" s="224"/>
      <c r="B383" s="224"/>
      <c r="C383" s="224"/>
      <c r="D383" s="224"/>
      <c r="E383" s="323"/>
      <c r="F383" s="323"/>
      <c r="G383" s="323"/>
      <c r="H383" s="323"/>
      <c r="I383" s="323"/>
      <c r="J383" s="323"/>
      <c r="K383" s="323"/>
    </row>
    <row r="384" spans="1:11" s="191" customFormat="1">
      <c r="A384" s="224"/>
      <c r="B384" s="224"/>
      <c r="C384" s="224"/>
      <c r="D384" s="224"/>
      <c r="E384" s="323"/>
      <c r="F384" s="323"/>
      <c r="G384" s="323"/>
      <c r="H384" s="323"/>
      <c r="I384" s="323"/>
      <c r="J384" s="323"/>
      <c r="K384" s="323"/>
    </row>
    <row r="385" spans="1:11" s="191" customFormat="1">
      <c r="A385" s="224"/>
      <c r="B385" s="224"/>
      <c r="C385" s="224"/>
      <c r="D385" s="224"/>
      <c r="E385" s="323"/>
      <c r="F385" s="323"/>
      <c r="G385" s="323"/>
      <c r="H385" s="323"/>
      <c r="I385" s="323"/>
      <c r="J385" s="323"/>
      <c r="K385" s="323"/>
    </row>
    <row r="386" spans="1:11" s="191" customFormat="1">
      <c r="A386" s="224"/>
      <c r="B386" s="224"/>
      <c r="C386" s="224"/>
      <c r="D386" s="224"/>
      <c r="E386" s="323"/>
      <c r="F386" s="323"/>
      <c r="G386" s="323"/>
      <c r="H386" s="323"/>
      <c r="I386" s="323"/>
      <c r="J386" s="323"/>
      <c r="K386" s="323"/>
    </row>
    <row r="387" spans="1:11" s="191" customFormat="1">
      <c r="A387" s="224"/>
      <c r="B387" s="224"/>
      <c r="C387" s="224"/>
      <c r="D387" s="224"/>
      <c r="E387" s="323"/>
      <c r="F387" s="323"/>
      <c r="G387" s="323"/>
      <c r="H387" s="323"/>
      <c r="I387" s="323"/>
      <c r="J387" s="323"/>
      <c r="K387" s="323"/>
    </row>
    <row r="388" spans="1:11" s="191" customFormat="1">
      <c r="A388" s="224"/>
      <c r="B388" s="224"/>
      <c r="C388" s="224"/>
      <c r="D388" s="224"/>
      <c r="E388" s="323"/>
      <c r="F388" s="323"/>
      <c r="G388" s="323"/>
      <c r="H388" s="323"/>
      <c r="I388" s="323"/>
      <c r="J388" s="323"/>
      <c r="K388" s="323"/>
    </row>
    <row r="389" spans="1:11" s="191" customFormat="1">
      <c r="A389" s="224"/>
      <c r="B389" s="224"/>
      <c r="C389" s="224"/>
      <c r="D389" s="224"/>
      <c r="E389" s="323"/>
      <c r="F389" s="323"/>
      <c r="G389" s="323"/>
      <c r="H389" s="323"/>
      <c r="I389" s="323"/>
      <c r="J389" s="323"/>
      <c r="K389" s="323"/>
    </row>
    <row r="390" spans="1:11" s="191" customFormat="1">
      <c r="A390" s="224"/>
      <c r="B390" s="224"/>
      <c r="C390" s="224"/>
      <c r="D390" s="224"/>
      <c r="E390" s="323"/>
      <c r="F390" s="323"/>
      <c r="G390" s="323"/>
      <c r="H390" s="323"/>
      <c r="I390" s="323"/>
      <c r="J390" s="323"/>
      <c r="K390" s="323"/>
    </row>
    <row r="391" spans="1:11" s="191" customFormat="1">
      <c r="A391" s="224"/>
      <c r="B391" s="224"/>
      <c r="C391" s="224"/>
      <c r="D391" s="224"/>
      <c r="E391" s="323"/>
      <c r="F391" s="323"/>
      <c r="G391" s="323"/>
      <c r="H391" s="323"/>
      <c r="I391" s="323"/>
      <c r="J391" s="323"/>
      <c r="K391" s="323"/>
    </row>
    <row r="392" spans="1:11" s="191" customFormat="1">
      <c r="A392" s="224"/>
      <c r="B392" s="224"/>
      <c r="C392" s="224"/>
      <c r="D392" s="224"/>
      <c r="E392" s="323"/>
      <c r="F392" s="323"/>
      <c r="G392" s="323"/>
      <c r="H392" s="323"/>
      <c r="I392" s="323"/>
      <c r="J392" s="323"/>
      <c r="K392" s="323"/>
    </row>
    <row r="393" spans="1:11" s="191" customFormat="1">
      <c r="A393" s="224"/>
      <c r="B393" s="224"/>
      <c r="C393" s="224"/>
      <c r="D393" s="224"/>
      <c r="E393" s="323"/>
      <c r="F393" s="323"/>
      <c r="G393" s="323"/>
      <c r="H393" s="323"/>
      <c r="I393" s="323"/>
      <c r="J393" s="323"/>
      <c r="K393" s="323"/>
    </row>
    <row r="394" spans="1:11" s="191" customFormat="1">
      <c r="A394" s="224"/>
      <c r="B394" s="224"/>
      <c r="C394" s="224"/>
      <c r="D394" s="224"/>
      <c r="E394" s="323"/>
      <c r="F394" s="323"/>
      <c r="G394" s="323"/>
      <c r="H394" s="323"/>
      <c r="I394" s="323"/>
      <c r="J394" s="323"/>
      <c r="K394" s="323"/>
    </row>
    <row r="395" spans="1:11" s="191" customFormat="1">
      <c r="A395" s="224"/>
      <c r="B395" s="224"/>
      <c r="C395" s="224"/>
      <c r="D395" s="224"/>
      <c r="E395" s="323"/>
      <c r="F395" s="323"/>
      <c r="G395" s="323"/>
      <c r="H395" s="323"/>
      <c r="I395" s="323"/>
      <c r="J395" s="323"/>
      <c r="K395" s="323"/>
    </row>
    <row r="396" spans="1:11" s="191" customFormat="1">
      <c r="A396" s="224"/>
      <c r="B396" s="224"/>
      <c r="C396" s="224"/>
      <c r="D396" s="224"/>
      <c r="E396" s="323"/>
      <c r="F396" s="323"/>
      <c r="G396" s="323"/>
      <c r="H396" s="323"/>
      <c r="I396" s="323"/>
      <c r="J396" s="323"/>
      <c r="K396" s="323"/>
    </row>
    <row r="397" spans="1:11" s="191" customFormat="1">
      <c r="A397" s="224"/>
      <c r="B397" s="224"/>
      <c r="C397" s="224"/>
      <c r="D397" s="224"/>
      <c r="E397" s="323"/>
      <c r="F397" s="323"/>
      <c r="G397" s="323"/>
      <c r="H397" s="323"/>
      <c r="I397" s="323"/>
      <c r="J397" s="323"/>
      <c r="K397" s="323"/>
    </row>
    <row r="398" spans="1:11" s="191" customFormat="1">
      <c r="A398" s="224"/>
      <c r="B398" s="224"/>
      <c r="C398" s="224"/>
      <c r="D398" s="224"/>
      <c r="E398" s="323"/>
      <c r="F398" s="323"/>
      <c r="G398" s="323"/>
      <c r="H398" s="323"/>
      <c r="I398" s="323"/>
      <c r="J398" s="323"/>
      <c r="K398" s="323"/>
    </row>
    <row r="399" spans="1:11" s="191" customFormat="1">
      <c r="A399" s="224"/>
      <c r="B399" s="224"/>
      <c r="C399" s="224"/>
      <c r="D399" s="224"/>
      <c r="E399" s="323"/>
      <c r="F399" s="323"/>
      <c r="G399" s="323"/>
      <c r="H399" s="323"/>
      <c r="I399" s="323"/>
      <c r="J399" s="323"/>
      <c r="K399" s="323"/>
    </row>
    <row r="400" spans="1:11" s="191" customFormat="1">
      <c r="A400" s="224"/>
      <c r="B400" s="224"/>
      <c r="C400" s="224"/>
      <c r="D400" s="224"/>
      <c r="E400" s="323"/>
      <c r="F400" s="323"/>
      <c r="G400" s="323"/>
      <c r="H400" s="323"/>
      <c r="I400" s="323"/>
      <c r="J400" s="323"/>
      <c r="K400" s="323"/>
    </row>
    <row r="401" spans="1:11" s="191" customFormat="1">
      <c r="A401" s="224"/>
      <c r="B401" s="224"/>
      <c r="C401" s="224"/>
      <c r="D401" s="224"/>
      <c r="E401" s="323"/>
      <c r="F401" s="323"/>
      <c r="G401" s="323"/>
      <c r="H401" s="323"/>
      <c r="I401" s="323"/>
      <c r="J401" s="323"/>
      <c r="K401" s="323"/>
    </row>
    <row r="402" spans="1:11" s="191" customFormat="1">
      <c r="A402" s="224"/>
      <c r="B402" s="224"/>
      <c r="C402" s="224"/>
      <c r="D402" s="224"/>
      <c r="E402" s="323"/>
      <c r="F402" s="323"/>
      <c r="G402" s="323"/>
      <c r="H402" s="323"/>
      <c r="I402" s="323"/>
      <c r="J402" s="323"/>
      <c r="K402" s="323"/>
    </row>
    <row r="403" spans="1:11" s="191" customFormat="1">
      <c r="A403" s="224"/>
      <c r="B403" s="224"/>
      <c r="C403" s="224"/>
      <c r="D403" s="224"/>
      <c r="E403" s="323"/>
      <c r="F403" s="323"/>
      <c r="G403" s="323"/>
      <c r="H403" s="323"/>
      <c r="I403" s="323"/>
      <c r="J403" s="323"/>
      <c r="K403" s="323"/>
    </row>
    <row r="404" spans="1:11" s="191" customFormat="1">
      <c r="A404" s="224"/>
      <c r="B404" s="224"/>
      <c r="C404" s="224"/>
      <c r="D404" s="224"/>
      <c r="E404" s="323"/>
      <c r="F404" s="323"/>
      <c r="G404" s="323"/>
      <c r="H404" s="323"/>
      <c r="I404" s="323"/>
      <c r="J404" s="323"/>
      <c r="K404" s="323"/>
    </row>
    <row r="405" spans="1:11" s="191" customFormat="1">
      <c r="A405" s="224"/>
      <c r="B405" s="224"/>
      <c r="C405" s="224"/>
      <c r="D405" s="224"/>
      <c r="E405" s="323"/>
      <c r="F405" s="323"/>
      <c r="G405" s="323"/>
      <c r="H405" s="323"/>
      <c r="I405" s="323"/>
      <c r="J405" s="323"/>
      <c r="K405" s="323"/>
    </row>
    <row r="406" spans="1:11" s="191" customFormat="1">
      <c r="A406" s="224"/>
      <c r="B406" s="224"/>
      <c r="C406" s="224"/>
      <c r="D406" s="224"/>
      <c r="E406" s="323"/>
      <c r="F406" s="323"/>
      <c r="G406" s="323"/>
      <c r="H406" s="323"/>
      <c r="I406" s="323"/>
      <c r="J406" s="323"/>
      <c r="K406" s="323"/>
    </row>
    <row r="407" spans="1:11" s="191" customFormat="1">
      <c r="A407" s="224"/>
      <c r="B407" s="224"/>
      <c r="C407" s="224"/>
      <c r="D407" s="224"/>
      <c r="E407" s="323"/>
      <c r="F407" s="323"/>
      <c r="G407" s="323"/>
      <c r="H407" s="323"/>
      <c r="I407" s="323"/>
      <c r="J407" s="323"/>
      <c r="K407" s="323"/>
    </row>
    <row r="408" spans="1:11" s="191" customFormat="1">
      <c r="A408" s="224"/>
      <c r="B408" s="224"/>
      <c r="C408" s="224"/>
      <c r="D408" s="224"/>
      <c r="E408" s="323"/>
      <c r="F408" s="323"/>
      <c r="G408" s="323"/>
      <c r="H408" s="323"/>
      <c r="I408" s="323"/>
      <c r="J408" s="323"/>
      <c r="K408" s="323"/>
    </row>
    <row r="409" spans="1:11" s="191" customFormat="1">
      <c r="A409" s="224"/>
      <c r="B409" s="224"/>
      <c r="C409" s="224"/>
      <c r="D409" s="224"/>
      <c r="E409" s="323"/>
      <c r="F409" s="323"/>
      <c r="G409" s="323"/>
      <c r="H409" s="323"/>
      <c r="I409" s="323"/>
      <c r="J409" s="323"/>
      <c r="K409" s="323"/>
    </row>
    <row r="410" spans="1:11" s="191" customFormat="1">
      <c r="A410" s="224"/>
      <c r="B410" s="224"/>
      <c r="C410" s="224"/>
      <c r="D410" s="224"/>
      <c r="E410" s="323"/>
      <c r="F410" s="323"/>
      <c r="G410" s="323"/>
      <c r="H410" s="323"/>
      <c r="I410" s="323"/>
      <c r="J410" s="323"/>
      <c r="K410" s="323"/>
    </row>
    <row r="411" spans="1:11" s="191" customFormat="1">
      <c r="A411" s="224"/>
      <c r="B411" s="224"/>
      <c r="C411" s="224"/>
      <c r="D411" s="224"/>
      <c r="E411" s="323"/>
      <c r="F411" s="323"/>
      <c r="G411" s="323"/>
      <c r="H411" s="323"/>
      <c r="I411" s="323"/>
      <c r="J411" s="323"/>
      <c r="K411" s="323"/>
    </row>
    <row r="412" spans="1:11" s="191" customFormat="1">
      <c r="A412" s="224"/>
      <c r="B412" s="224"/>
      <c r="C412" s="224"/>
      <c r="D412" s="224"/>
      <c r="E412" s="323"/>
      <c r="F412" s="323"/>
      <c r="G412" s="323"/>
      <c r="H412" s="323"/>
      <c r="I412" s="323"/>
      <c r="J412" s="323"/>
      <c r="K412" s="323"/>
    </row>
    <row r="413" spans="1:11" s="191" customFormat="1">
      <c r="A413" s="224"/>
      <c r="B413" s="224"/>
      <c r="C413" s="224"/>
      <c r="D413" s="224"/>
      <c r="E413" s="323"/>
      <c r="F413" s="323"/>
      <c r="G413" s="323"/>
      <c r="H413" s="323"/>
      <c r="I413" s="323"/>
      <c r="J413" s="323"/>
      <c r="K413" s="323"/>
    </row>
    <row r="414" spans="1:11" s="191" customFormat="1">
      <c r="A414" s="224"/>
      <c r="B414" s="224"/>
      <c r="C414" s="224"/>
      <c r="D414" s="224"/>
      <c r="E414" s="323"/>
      <c r="F414" s="323"/>
      <c r="G414" s="323"/>
      <c r="H414" s="323"/>
      <c r="I414" s="323"/>
      <c r="J414" s="323"/>
      <c r="K414" s="323"/>
    </row>
    <row r="415" spans="1:11" s="191" customFormat="1">
      <c r="A415" s="224"/>
      <c r="B415" s="224"/>
      <c r="C415" s="224"/>
      <c r="D415" s="224"/>
      <c r="E415" s="323"/>
      <c r="F415" s="323"/>
      <c r="G415" s="323"/>
      <c r="H415" s="323"/>
      <c r="I415" s="323"/>
      <c r="J415" s="323"/>
      <c r="K415" s="323"/>
    </row>
    <row r="416" spans="1:11" s="191" customFormat="1">
      <c r="A416" s="224"/>
      <c r="B416" s="224"/>
      <c r="C416" s="224"/>
      <c r="D416" s="224"/>
      <c r="E416" s="323"/>
      <c r="F416" s="323"/>
      <c r="G416" s="323"/>
      <c r="H416" s="323"/>
      <c r="I416" s="323"/>
      <c r="J416" s="323"/>
      <c r="K416" s="323"/>
    </row>
    <row r="417" spans="1:11" s="191" customFormat="1">
      <c r="A417" s="224"/>
      <c r="B417" s="224"/>
      <c r="C417" s="224"/>
      <c r="D417" s="224"/>
      <c r="E417" s="323"/>
      <c r="F417" s="323"/>
      <c r="G417" s="323"/>
      <c r="H417" s="323"/>
      <c r="I417" s="323"/>
      <c r="J417" s="323"/>
      <c r="K417" s="323"/>
    </row>
    <row r="418" spans="1:11" s="191" customFormat="1">
      <c r="A418" s="224"/>
      <c r="B418" s="224"/>
      <c r="C418" s="224"/>
      <c r="D418" s="224"/>
      <c r="E418" s="323"/>
      <c r="F418" s="323"/>
      <c r="G418" s="323"/>
      <c r="H418" s="323"/>
      <c r="I418" s="323"/>
      <c r="J418" s="323"/>
      <c r="K418" s="323"/>
    </row>
    <row r="419" spans="1:11" s="191" customFormat="1">
      <c r="A419" s="224"/>
      <c r="B419" s="224"/>
      <c r="C419" s="224"/>
      <c r="D419" s="224"/>
      <c r="E419" s="323"/>
      <c r="F419" s="323"/>
      <c r="G419" s="323"/>
      <c r="H419" s="323"/>
      <c r="I419" s="323"/>
      <c r="J419" s="323"/>
      <c r="K419" s="323"/>
    </row>
    <row r="420" spans="1:11" s="191" customFormat="1">
      <c r="A420" s="224"/>
      <c r="B420" s="224"/>
      <c r="C420" s="224"/>
      <c r="D420" s="224"/>
      <c r="E420" s="323"/>
      <c r="F420" s="323"/>
      <c r="G420" s="323"/>
      <c r="H420" s="323"/>
      <c r="I420" s="323"/>
      <c r="J420" s="323"/>
      <c r="K420" s="323"/>
    </row>
    <row r="421" spans="1:11" s="191" customFormat="1">
      <c r="A421" s="224"/>
      <c r="B421" s="224"/>
      <c r="C421" s="224"/>
      <c r="D421" s="224"/>
      <c r="E421" s="323"/>
      <c r="F421" s="323"/>
      <c r="G421" s="323"/>
      <c r="H421" s="323"/>
      <c r="I421" s="323"/>
      <c r="J421" s="323"/>
      <c r="K421" s="323"/>
    </row>
    <row r="422" spans="1:11" s="191" customFormat="1">
      <c r="A422" s="224"/>
      <c r="B422" s="224"/>
      <c r="C422" s="224"/>
      <c r="D422" s="224"/>
      <c r="E422" s="323"/>
      <c r="F422" s="323"/>
      <c r="G422" s="323"/>
      <c r="H422" s="323"/>
      <c r="I422" s="323"/>
      <c r="J422" s="323"/>
      <c r="K422" s="323"/>
    </row>
    <row r="423" spans="1:11" s="191" customFormat="1">
      <c r="A423" s="224"/>
      <c r="B423" s="224"/>
      <c r="C423" s="224"/>
      <c r="D423" s="224"/>
      <c r="E423" s="323"/>
      <c r="F423" s="323"/>
      <c r="G423" s="323"/>
      <c r="H423" s="323"/>
      <c r="I423" s="323"/>
      <c r="J423" s="323"/>
      <c r="K423" s="323"/>
    </row>
    <row r="424" spans="1:11" s="191" customFormat="1">
      <c r="A424" s="224"/>
      <c r="B424" s="224"/>
      <c r="C424" s="224"/>
      <c r="D424" s="224"/>
      <c r="E424" s="323"/>
      <c r="F424" s="323"/>
      <c r="G424" s="323"/>
      <c r="H424" s="323"/>
      <c r="I424" s="323"/>
      <c r="J424" s="323"/>
      <c r="K424" s="323"/>
    </row>
    <row r="425" spans="1:11" s="191" customFormat="1">
      <c r="A425" s="224"/>
      <c r="B425" s="224"/>
      <c r="C425" s="224"/>
      <c r="D425" s="224"/>
      <c r="E425" s="323"/>
      <c r="F425" s="323"/>
      <c r="G425" s="323"/>
      <c r="H425" s="323"/>
      <c r="I425" s="323"/>
      <c r="J425" s="323"/>
      <c r="K425" s="323"/>
    </row>
    <row r="426" spans="1:11" s="191" customFormat="1">
      <c r="A426" s="224"/>
      <c r="B426" s="224"/>
      <c r="C426" s="224"/>
      <c r="D426" s="224"/>
      <c r="E426" s="323"/>
      <c r="F426" s="323"/>
      <c r="G426" s="323"/>
      <c r="H426" s="323"/>
      <c r="I426" s="323"/>
      <c r="J426" s="323"/>
      <c r="K426" s="323"/>
    </row>
    <row r="427" spans="1:11" s="191" customFormat="1">
      <c r="A427" s="224"/>
      <c r="B427" s="224"/>
      <c r="C427" s="224"/>
      <c r="D427" s="224"/>
      <c r="E427" s="323"/>
      <c r="F427" s="323"/>
      <c r="G427" s="323"/>
      <c r="H427" s="323"/>
      <c r="I427" s="323"/>
      <c r="J427" s="323"/>
      <c r="K427" s="323"/>
    </row>
    <row r="428" spans="1:11" s="191" customFormat="1">
      <c r="A428" s="224"/>
      <c r="B428" s="224"/>
      <c r="C428" s="224"/>
      <c r="D428" s="224"/>
      <c r="E428" s="323"/>
      <c r="F428" s="323"/>
      <c r="G428" s="323"/>
      <c r="H428" s="323"/>
      <c r="I428" s="323"/>
      <c r="J428" s="323"/>
      <c r="K428" s="323"/>
    </row>
    <row r="429" spans="1:11" s="191" customFormat="1">
      <c r="A429" s="224"/>
      <c r="B429" s="224"/>
      <c r="C429" s="224"/>
      <c r="D429" s="224"/>
      <c r="E429" s="323"/>
      <c r="F429" s="323"/>
      <c r="G429" s="323"/>
      <c r="H429" s="323"/>
      <c r="I429" s="323"/>
      <c r="J429" s="323"/>
      <c r="K429" s="323"/>
    </row>
    <row r="430" spans="1:11" s="191" customFormat="1">
      <c r="A430" s="224"/>
      <c r="B430" s="224"/>
      <c r="C430" s="224"/>
      <c r="D430" s="224"/>
      <c r="E430" s="323"/>
      <c r="F430" s="323"/>
      <c r="G430" s="323"/>
      <c r="H430" s="323"/>
      <c r="I430" s="323"/>
      <c r="J430" s="323"/>
      <c r="K430" s="323"/>
    </row>
    <row r="431" spans="1:11" s="191" customFormat="1">
      <c r="A431" s="224"/>
      <c r="B431" s="224"/>
      <c r="C431" s="224"/>
      <c r="D431" s="224"/>
      <c r="E431" s="323"/>
      <c r="F431" s="323"/>
      <c r="G431" s="323"/>
      <c r="H431" s="323"/>
      <c r="I431" s="323"/>
      <c r="J431" s="323"/>
      <c r="K431" s="323"/>
    </row>
    <row r="432" spans="1:11" s="191" customFormat="1">
      <c r="A432" s="224"/>
      <c r="B432" s="224"/>
      <c r="C432" s="224"/>
      <c r="D432" s="224"/>
      <c r="E432" s="323"/>
      <c r="F432" s="323"/>
      <c r="G432" s="323"/>
      <c r="H432" s="323"/>
      <c r="I432" s="323"/>
      <c r="J432" s="323"/>
      <c r="K432" s="323"/>
    </row>
    <row r="433" spans="1:11" s="191" customFormat="1">
      <c r="A433" s="224"/>
      <c r="B433" s="224"/>
      <c r="C433" s="224"/>
      <c r="D433" s="224"/>
      <c r="E433" s="323"/>
      <c r="F433" s="323"/>
      <c r="G433" s="323"/>
      <c r="H433" s="323"/>
      <c r="I433" s="323"/>
      <c r="J433" s="323"/>
      <c r="K433" s="323"/>
    </row>
    <row r="434" spans="1:11" s="191" customFormat="1">
      <c r="A434" s="224"/>
      <c r="B434" s="224"/>
      <c r="C434" s="224"/>
      <c r="D434" s="224"/>
      <c r="E434" s="323"/>
      <c r="F434" s="323"/>
      <c r="G434" s="323"/>
      <c r="H434" s="323"/>
      <c r="I434" s="323"/>
      <c r="J434" s="323"/>
      <c r="K434" s="323"/>
    </row>
    <row r="435" spans="1:11" s="191" customFormat="1">
      <c r="A435" s="224"/>
      <c r="B435" s="224"/>
      <c r="C435" s="224"/>
      <c r="D435" s="224"/>
      <c r="E435" s="323"/>
      <c r="F435" s="323"/>
      <c r="G435" s="323"/>
      <c r="H435" s="323"/>
      <c r="I435" s="323"/>
      <c r="J435" s="323"/>
      <c r="K435" s="323"/>
    </row>
    <row r="436" spans="1:11" s="191" customFormat="1">
      <c r="A436" s="224"/>
      <c r="B436" s="224"/>
      <c r="C436" s="224"/>
      <c r="D436" s="224"/>
      <c r="E436" s="323"/>
      <c r="F436" s="323"/>
      <c r="G436" s="323"/>
      <c r="H436" s="323"/>
      <c r="I436" s="323"/>
      <c r="J436" s="323"/>
      <c r="K436" s="323"/>
    </row>
    <row r="437" spans="1:11" s="191" customFormat="1">
      <c r="A437" s="224"/>
      <c r="B437" s="224"/>
      <c r="C437" s="224"/>
      <c r="D437" s="224"/>
      <c r="E437" s="323"/>
      <c r="F437" s="323"/>
      <c r="G437" s="323"/>
      <c r="H437" s="323"/>
      <c r="I437" s="323"/>
      <c r="J437" s="323"/>
      <c r="K437" s="323"/>
    </row>
    <row r="438" spans="1:11" s="191" customFormat="1">
      <c r="A438" s="224"/>
      <c r="B438" s="224"/>
      <c r="C438" s="224"/>
      <c r="D438" s="224"/>
      <c r="E438" s="323"/>
      <c r="F438" s="323"/>
      <c r="G438" s="323"/>
      <c r="H438" s="323"/>
      <c r="I438" s="323"/>
      <c r="J438" s="323"/>
      <c r="K438" s="323"/>
    </row>
    <row r="439" spans="1:11" s="191" customFormat="1">
      <c r="A439" s="224"/>
      <c r="B439" s="224"/>
      <c r="C439" s="224"/>
      <c r="D439" s="224"/>
      <c r="E439" s="323"/>
      <c r="F439" s="323"/>
      <c r="G439" s="323"/>
      <c r="H439" s="323"/>
      <c r="I439" s="323"/>
      <c r="J439" s="323"/>
      <c r="K439" s="323"/>
    </row>
    <row r="440" spans="1:11" s="191" customFormat="1">
      <c r="A440" s="224"/>
      <c r="B440" s="224"/>
      <c r="C440" s="224"/>
      <c r="D440" s="224"/>
      <c r="E440" s="323"/>
      <c r="F440" s="323"/>
      <c r="G440" s="323"/>
      <c r="H440" s="323"/>
      <c r="I440" s="323"/>
      <c r="J440" s="323"/>
      <c r="K440" s="323"/>
    </row>
    <row r="441" spans="1:11" s="191" customFormat="1">
      <c r="A441" s="224"/>
      <c r="B441" s="224"/>
      <c r="C441" s="224"/>
      <c r="D441" s="224"/>
      <c r="E441" s="323"/>
      <c r="F441" s="323"/>
      <c r="G441" s="323"/>
      <c r="H441" s="323"/>
      <c r="I441" s="323"/>
      <c r="J441" s="323"/>
      <c r="K441" s="323"/>
    </row>
    <row r="442" spans="1:11" s="191" customFormat="1">
      <c r="A442" s="224"/>
      <c r="B442" s="224"/>
      <c r="C442" s="224"/>
      <c r="D442" s="224"/>
      <c r="E442" s="323"/>
      <c r="F442" s="323"/>
      <c r="G442" s="323"/>
      <c r="H442" s="323"/>
      <c r="I442" s="323"/>
      <c r="J442" s="323"/>
      <c r="K442" s="323"/>
    </row>
    <row r="443" spans="1:11" s="191" customFormat="1">
      <c r="A443" s="224"/>
      <c r="B443" s="224"/>
      <c r="C443" s="224"/>
      <c r="D443" s="224"/>
      <c r="E443" s="323"/>
      <c r="F443" s="323"/>
      <c r="G443" s="323"/>
      <c r="H443" s="323"/>
      <c r="I443" s="323"/>
      <c r="J443" s="323"/>
      <c r="K443" s="323"/>
    </row>
    <row r="444" spans="1:11" s="191" customFormat="1">
      <c r="A444" s="224"/>
      <c r="B444" s="224"/>
      <c r="C444" s="224"/>
      <c r="D444" s="224"/>
      <c r="E444" s="323"/>
      <c r="F444" s="323"/>
      <c r="G444" s="323"/>
      <c r="H444" s="323"/>
      <c r="I444" s="323"/>
      <c r="J444" s="323"/>
      <c r="K444" s="323"/>
    </row>
    <row r="445" spans="1:11" s="191" customFormat="1">
      <c r="A445" s="224"/>
      <c r="B445" s="224"/>
      <c r="C445" s="224"/>
      <c r="D445" s="224"/>
      <c r="E445" s="323"/>
      <c r="F445" s="323"/>
      <c r="G445" s="323"/>
      <c r="H445" s="323"/>
      <c r="I445" s="323"/>
      <c r="J445" s="323"/>
      <c r="K445" s="323"/>
    </row>
    <row r="446" spans="1:11" s="191" customFormat="1">
      <c r="A446" s="224"/>
      <c r="B446" s="224"/>
      <c r="C446" s="224"/>
      <c r="D446" s="224"/>
      <c r="E446" s="323"/>
      <c r="F446" s="323"/>
      <c r="G446" s="323"/>
      <c r="H446" s="323"/>
      <c r="I446" s="323"/>
      <c r="J446" s="323"/>
      <c r="K446" s="323"/>
    </row>
    <row r="447" spans="1:11" s="191" customFormat="1">
      <c r="A447" s="224"/>
      <c r="B447" s="224"/>
      <c r="C447" s="224"/>
      <c r="D447" s="224"/>
      <c r="E447" s="323"/>
      <c r="F447" s="323"/>
      <c r="G447" s="323"/>
      <c r="H447" s="323"/>
      <c r="I447" s="323"/>
      <c r="J447" s="323"/>
      <c r="K447" s="323"/>
    </row>
    <row r="448" spans="1:11" s="191" customFormat="1">
      <c r="A448" s="224"/>
      <c r="B448" s="224"/>
      <c r="C448" s="224"/>
      <c r="D448" s="224"/>
      <c r="E448" s="323"/>
      <c r="F448" s="323"/>
      <c r="G448" s="323"/>
      <c r="H448" s="323"/>
      <c r="I448" s="323"/>
      <c r="J448" s="323"/>
      <c r="K448" s="323"/>
    </row>
    <row r="449" spans="1:11" s="191" customFormat="1">
      <c r="A449" s="224"/>
      <c r="B449" s="224"/>
      <c r="C449" s="224"/>
      <c r="D449" s="224"/>
      <c r="E449" s="323"/>
      <c r="F449" s="323"/>
      <c r="G449" s="323"/>
      <c r="H449" s="323"/>
      <c r="I449" s="323"/>
      <c r="J449" s="323"/>
      <c r="K449" s="323"/>
    </row>
    <row r="450" spans="1:11" s="191" customFormat="1">
      <c r="A450" s="224"/>
      <c r="B450" s="224"/>
      <c r="C450" s="224"/>
      <c r="D450" s="224"/>
      <c r="E450" s="323"/>
      <c r="F450" s="323"/>
      <c r="G450" s="323"/>
      <c r="H450" s="323"/>
      <c r="I450" s="323"/>
      <c r="J450" s="323"/>
      <c r="K450" s="323"/>
    </row>
    <row r="451" spans="1:11" s="191" customFormat="1">
      <c r="A451" s="224"/>
      <c r="B451" s="224"/>
      <c r="C451" s="224"/>
      <c r="D451" s="224"/>
      <c r="E451" s="323"/>
      <c r="F451" s="323"/>
      <c r="G451" s="323"/>
      <c r="H451" s="323"/>
      <c r="I451" s="323"/>
      <c r="J451" s="323"/>
      <c r="K451" s="323"/>
    </row>
    <row r="452" spans="1:11" s="191" customFormat="1">
      <c r="A452" s="224"/>
      <c r="B452" s="224"/>
      <c r="C452" s="224"/>
      <c r="D452" s="224"/>
      <c r="E452" s="323"/>
      <c r="F452" s="323"/>
      <c r="G452" s="323"/>
      <c r="H452" s="323"/>
      <c r="I452" s="323"/>
      <c r="J452" s="323"/>
      <c r="K452" s="323"/>
    </row>
    <row r="453" spans="1:11" s="191" customFormat="1">
      <c r="A453" s="224"/>
      <c r="B453" s="224"/>
      <c r="C453" s="224"/>
      <c r="D453" s="224"/>
      <c r="E453" s="323"/>
      <c r="F453" s="323"/>
      <c r="G453" s="323"/>
      <c r="H453" s="323"/>
      <c r="I453" s="323"/>
      <c r="J453" s="323"/>
      <c r="K453" s="323"/>
    </row>
    <row r="454" spans="1:11" s="191" customFormat="1">
      <c r="A454" s="224"/>
      <c r="B454" s="224"/>
      <c r="C454" s="224"/>
      <c r="D454" s="224"/>
      <c r="E454" s="323"/>
      <c r="F454" s="323"/>
      <c r="G454" s="323"/>
      <c r="H454" s="323"/>
      <c r="I454" s="323"/>
      <c r="J454" s="323"/>
      <c r="K454" s="323"/>
    </row>
    <row r="455" spans="1:11" s="191" customFormat="1">
      <c r="A455" s="224"/>
      <c r="B455" s="224"/>
      <c r="C455" s="224"/>
      <c r="D455" s="224"/>
      <c r="E455" s="323"/>
      <c r="F455" s="323"/>
      <c r="G455" s="323"/>
      <c r="H455" s="323"/>
      <c r="I455" s="323"/>
      <c r="J455" s="323"/>
      <c r="K455" s="323"/>
    </row>
    <row r="456" spans="1:11" s="191" customFormat="1">
      <c r="A456" s="224"/>
      <c r="B456" s="224"/>
      <c r="C456" s="224"/>
      <c r="D456" s="224"/>
      <c r="E456" s="323"/>
      <c r="F456" s="323"/>
      <c r="G456" s="323"/>
      <c r="H456" s="323"/>
      <c r="I456" s="323"/>
      <c r="J456" s="323"/>
      <c r="K456" s="323"/>
    </row>
    <row r="457" spans="1:11" s="191" customFormat="1">
      <c r="A457" s="224"/>
      <c r="B457" s="224"/>
      <c r="C457" s="224"/>
      <c r="D457" s="224"/>
      <c r="E457" s="323"/>
      <c r="F457" s="323"/>
      <c r="G457" s="323"/>
      <c r="H457" s="323"/>
      <c r="I457" s="323"/>
      <c r="J457" s="323"/>
      <c r="K457" s="323"/>
    </row>
    <row r="458" spans="1:11" s="191" customFormat="1">
      <c r="A458" s="224"/>
      <c r="B458" s="224"/>
      <c r="C458" s="224"/>
      <c r="D458" s="224"/>
      <c r="E458" s="323"/>
      <c r="F458" s="323"/>
      <c r="G458" s="323"/>
      <c r="H458" s="323"/>
      <c r="I458" s="323"/>
      <c r="J458" s="323"/>
      <c r="K458" s="323"/>
    </row>
    <row r="459" spans="1:11" s="191" customFormat="1">
      <c r="A459" s="224"/>
      <c r="B459" s="224"/>
      <c r="C459" s="224"/>
      <c r="D459" s="224"/>
      <c r="E459" s="323"/>
      <c r="F459" s="323"/>
      <c r="G459" s="323"/>
      <c r="H459" s="323"/>
      <c r="I459" s="323"/>
      <c r="J459" s="323"/>
      <c r="K459" s="323"/>
    </row>
    <row r="460" spans="1:11" s="191" customFormat="1">
      <c r="A460" s="224"/>
      <c r="B460" s="224"/>
      <c r="C460" s="224"/>
      <c r="D460" s="224"/>
      <c r="E460" s="323"/>
      <c r="F460" s="323"/>
      <c r="G460" s="323"/>
      <c r="H460" s="323"/>
      <c r="I460" s="323"/>
      <c r="J460" s="323"/>
      <c r="K460" s="323"/>
    </row>
    <row r="461" spans="1:11" s="191" customFormat="1">
      <c r="A461" s="224"/>
      <c r="B461" s="224"/>
      <c r="C461" s="224"/>
      <c r="D461" s="224"/>
      <c r="E461" s="323"/>
      <c r="F461" s="323"/>
      <c r="G461" s="323"/>
      <c r="H461" s="323"/>
      <c r="I461" s="323"/>
      <c r="J461" s="323"/>
      <c r="K461" s="323"/>
    </row>
    <row r="462" spans="1:11" s="191" customFormat="1">
      <c r="A462" s="224"/>
      <c r="B462" s="224"/>
      <c r="C462" s="224"/>
      <c r="D462" s="224"/>
      <c r="E462" s="323"/>
      <c r="F462" s="323"/>
      <c r="G462" s="323"/>
      <c r="H462" s="323"/>
      <c r="I462" s="323"/>
      <c r="J462" s="323"/>
      <c r="K462" s="323"/>
    </row>
    <row r="463" spans="1:11" s="191" customFormat="1">
      <c r="A463" s="224"/>
      <c r="B463" s="224"/>
      <c r="C463" s="224"/>
      <c r="D463" s="224"/>
      <c r="E463" s="323"/>
      <c r="F463" s="323"/>
      <c r="G463" s="323"/>
      <c r="H463" s="323"/>
      <c r="I463" s="323"/>
      <c r="J463" s="323"/>
      <c r="K463" s="323"/>
    </row>
    <row r="464" spans="1:11" s="191" customFormat="1">
      <c r="A464" s="224"/>
      <c r="B464" s="224"/>
      <c r="C464" s="224"/>
      <c r="D464" s="224"/>
      <c r="E464" s="323"/>
      <c r="F464" s="323"/>
      <c r="G464" s="323"/>
      <c r="H464" s="323"/>
      <c r="I464" s="323"/>
      <c r="J464" s="323"/>
      <c r="K464" s="323"/>
    </row>
    <row r="465" spans="1:11" s="191" customFormat="1">
      <c r="A465" s="224"/>
      <c r="B465" s="224"/>
      <c r="C465" s="224"/>
      <c r="D465" s="224"/>
      <c r="E465" s="323"/>
      <c r="F465" s="323"/>
      <c r="G465" s="323"/>
      <c r="H465" s="323"/>
      <c r="I465" s="323"/>
      <c r="J465" s="323"/>
      <c r="K465" s="323"/>
    </row>
    <row r="466" spans="1:11" s="191" customFormat="1">
      <c r="A466" s="224"/>
      <c r="B466" s="224"/>
      <c r="C466" s="224"/>
      <c r="D466" s="224"/>
    </row>
    <row r="467" spans="1:11" s="191" customFormat="1">
      <c r="A467" s="224"/>
      <c r="B467" s="224"/>
      <c r="C467" s="224"/>
      <c r="D467" s="224"/>
    </row>
    <row r="468" spans="1:11" s="191" customFormat="1">
      <c r="A468" s="224"/>
      <c r="B468" s="224"/>
      <c r="C468" s="224"/>
      <c r="D468" s="224"/>
    </row>
    <row r="469" spans="1:11" s="191" customFormat="1">
      <c r="A469" s="224"/>
      <c r="B469" s="224"/>
      <c r="C469" s="224"/>
      <c r="D469" s="224"/>
    </row>
    <row r="470" spans="1:11" s="191" customFormat="1">
      <c r="A470" s="224"/>
      <c r="B470" s="224"/>
      <c r="C470" s="224"/>
      <c r="D470" s="224"/>
    </row>
    <row r="471" spans="1:11" s="191" customFormat="1">
      <c r="A471" s="224"/>
      <c r="B471" s="224"/>
      <c r="C471" s="224"/>
      <c r="D471" s="224"/>
    </row>
    <row r="472" spans="1:11" s="191" customFormat="1">
      <c r="A472" s="224"/>
      <c r="B472" s="224"/>
      <c r="C472" s="224"/>
      <c r="D472" s="224"/>
    </row>
    <row r="473" spans="1:11" s="191" customFormat="1">
      <c r="A473" s="224"/>
      <c r="B473" s="224"/>
      <c r="C473" s="224"/>
      <c r="D473" s="224"/>
    </row>
    <row r="474" spans="1:11" s="191" customFormat="1">
      <c r="A474" s="224"/>
      <c r="B474" s="224"/>
      <c r="C474" s="224"/>
      <c r="D474" s="224"/>
    </row>
    <row r="475" spans="1:11" s="191" customFormat="1">
      <c r="A475" s="224"/>
      <c r="B475" s="224"/>
      <c r="C475" s="224"/>
      <c r="D475" s="224"/>
    </row>
    <row r="476" spans="1:11" s="191" customFormat="1">
      <c r="A476" s="224"/>
      <c r="B476" s="224"/>
      <c r="C476" s="224"/>
      <c r="D476" s="224"/>
    </row>
    <row r="477" spans="1:11" s="191" customFormat="1">
      <c r="A477" s="224"/>
      <c r="B477" s="224"/>
      <c r="C477" s="224"/>
      <c r="D477" s="224"/>
    </row>
    <row r="478" spans="1:11" s="191" customFormat="1">
      <c r="A478" s="224"/>
      <c r="B478" s="224"/>
      <c r="C478" s="224"/>
      <c r="D478" s="224"/>
    </row>
    <row r="479" spans="1:11" s="191" customFormat="1">
      <c r="A479" s="224"/>
      <c r="B479" s="224"/>
      <c r="C479" s="224"/>
      <c r="D479" s="224"/>
    </row>
    <row r="480" spans="1:11" s="191" customFormat="1">
      <c r="A480" s="224"/>
      <c r="B480" s="224"/>
      <c r="C480" s="224"/>
      <c r="D480" s="224"/>
    </row>
    <row r="481" spans="1:4" s="191" customFormat="1">
      <c r="A481" s="224"/>
      <c r="B481" s="224"/>
      <c r="C481" s="224"/>
      <c r="D481" s="224"/>
    </row>
    <row r="482" spans="1:4" s="191" customFormat="1">
      <c r="A482" s="224"/>
      <c r="B482" s="224"/>
      <c r="C482" s="224"/>
      <c r="D482" s="224"/>
    </row>
    <row r="483" spans="1:4" s="191" customFormat="1">
      <c r="A483" s="224"/>
      <c r="B483" s="224"/>
      <c r="C483" s="224"/>
      <c r="D483" s="224"/>
    </row>
    <row r="484" spans="1:4" s="191" customFormat="1">
      <c r="A484" s="224"/>
      <c r="B484" s="224"/>
      <c r="C484" s="224"/>
      <c r="D484" s="224"/>
    </row>
    <row r="485" spans="1:4" s="191" customFormat="1">
      <c r="A485" s="224"/>
      <c r="B485" s="224"/>
      <c r="C485" s="224"/>
      <c r="D485" s="224"/>
    </row>
    <row r="486" spans="1:4" s="191" customFormat="1">
      <c r="A486" s="224"/>
      <c r="B486" s="224"/>
      <c r="C486" s="224"/>
      <c r="D486" s="224"/>
    </row>
    <row r="487" spans="1:4" s="191" customFormat="1">
      <c r="A487" s="224"/>
      <c r="B487" s="224"/>
      <c r="C487" s="224"/>
      <c r="D487" s="224"/>
    </row>
    <row r="488" spans="1:4" s="191" customFormat="1">
      <c r="A488" s="224"/>
      <c r="B488" s="224"/>
      <c r="C488" s="224"/>
      <c r="D488" s="224"/>
    </row>
    <row r="489" spans="1:4" s="191" customFormat="1">
      <c r="A489" s="224"/>
      <c r="B489" s="224"/>
      <c r="C489" s="224"/>
      <c r="D489" s="224"/>
    </row>
    <row r="490" spans="1:4" s="191" customFormat="1">
      <c r="A490" s="224"/>
      <c r="B490" s="224"/>
      <c r="C490" s="224"/>
      <c r="D490" s="224"/>
    </row>
    <row r="491" spans="1:4" s="191" customFormat="1">
      <c r="A491" s="224"/>
      <c r="B491" s="224"/>
      <c r="C491" s="224"/>
      <c r="D491" s="224"/>
    </row>
    <row r="492" spans="1:4" s="191" customFormat="1">
      <c r="A492" s="224"/>
      <c r="B492" s="224"/>
      <c r="C492" s="224"/>
      <c r="D492" s="224"/>
    </row>
    <row r="493" spans="1:4" s="191" customFormat="1">
      <c r="A493" s="224"/>
      <c r="B493" s="224"/>
      <c r="C493" s="224"/>
      <c r="D493" s="224"/>
    </row>
    <row r="494" spans="1:4" s="191" customFormat="1">
      <c r="A494" s="224"/>
      <c r="B494" s="224"/>
      <c r="C494" s="224"/>
      <c r="D494" s="224"/>
    </row>
    <row r="495" spans="1:4" s="191" customFormat="1">
      <c r="A495" s="224"/>
      <c r="B495" s="224"/>
      <c r="C495" s="224"/>
      <c r="D495" s="224"/>
    </row>
    <row r="496" spans="1:4" s="191" customFormat="1">
      <c r="A496" s="224"/>
      <c r="B496" s="224"/>
      <c r="C496" s="224"/>
      <c r="D496" s="224"/>
    </row>
    <row r="497" spans="1:4" s="191" customFormat="1">
      <c r="A497" s="224"/>
      <c r="B497" s="224"/>
      <c r="C497" s="224"/>
      <c r="D497" s="224"/>
    </row>
    <row r="498" spans="1:4" s="191" customFormat="1">
      <c r="A498" s="224"/>
      <c r="B498" s="224"/>
      <c r="C498" s="224"/>
      <c r="D498" s="224"/>
    </row>
    <row r="499" spans="1:4" s="191" customFormat="1">
      <c r="A499" s="224"/>
      <c r="B499" s="224"/>
      <c r="C499" s="224"/>
      <c r="D499" s="224"/>
    </row>
    <row r="500" spans="1:4" s="191" customFormat="1">
      <c r="A500" s="224"/>
      <c r="B500" s="224"/>
      <c r="C500" s="224"/>
      <c r="D500" s="224"/>
    </row>
    <row r="501" spans="1:4" s="191" customFormat="1">
      <c r="A501" s="224"/>
      <c r="B501" s="224"/>
      <c r="C501" s="224"/>
      <c r="D501" s="224"/>
    </row>
    <row r="502" spans="1:4" s="191" customFormat="1">
      <c r="A502" s="224"/>
      <c r="B502" s="224"/>
      <c r="C502" s="224"/>
      <c r="D502" s="224"/>
    </row>
    <row r="503" spans="1:4" s="191" customFormat="1">
      <c r="A503" s="224"/>
      <c r="B503" s="224"/>
      <c r="C503" s="224"/>
      <c r="D503" s="224"/>
    </row>
    <row r="504" spans="1:4" s="191" customFormat="1">
      <c r="A504" s="224"/>
      <c r="B504" s="224"/>
      <c r="C504" s="224"/>
      <c r="D504" s="224"/>
    </row>
    <row r="505" spans="1:4" s="191" customFormat="1">
      <c r="A505" s="224"/>
      <c r="B505" s="224"/>
      <c r="C505" s="224"/>
      <c r="D505" s="224"/>
    </row>
    <row r="506" spans="1:4" s="191" customFormat="1">
      <c r="A506" s="224"/>
      <c r="B506" s="224"/>
      <c r="C506" s="224"/>
      <c r="D506" s="224"/>
    </row>
    <row r="507" spans="1:4" s="191" customFormat="1">
      <c r="A507" s="224"/>
      <c r="B507" s="224"/>
      <c r="C507" s="224"/>
      <c r="D507" s="224"/>
    </row>
    <row r="508" spans="1:4" s="191" customFormat="1">
      <c r="A508" s="224"/>
      <c r="B508" s="224"/>
      <c r="C508" s="224"/>
      <c r="D508" s="224"/>
    </row>
    <row r="509" spans="1:4" s="191" customFormat="1">
      <c r="A509" s="224"/>
      <c r="B509" s="224"/>
      <c r="C509" s="224"/>
      <c r="D509" s="224"/>
    </row>
    <row r="510" spans="1:4" s="191" customFormat="1">
      <c r="A510" s="224"/>
      <c r="B510" s="224"/>
      <c r="C510" s="224"/>
      <c r="D510" s="224"/>
    </row>
    <row r="511" spans="1:4" s="191" customFormat="1">
      <c r="A511" s="224"/>
      <c r="B511" s="224"/>
      <c r="C511" s="224"/>
      <c r="D511" s="224"/>
    </row>
    <row r="512" spans="1:4" s="191" customFormat="1">
      <c r="A512" s="224"/>
      <c r="B512" s="224"/>
      <c r="C512" s="224"/>
      <c r="D512" s="224"/>
    </row>
    <row r="513" spans="1:4" s="191" customFormat="1">
      <c r="A513" s="224"/>
      <c r="B513" s="224"/>
      <c r="C513" s="224"/>
      <c r="D513" s="224"/>
    </row>
    <row r="514" spans="1:4" s="191" customFormat="1">
      <c r="A514" s="224"/>
      <c r="B514" s="224"/>
      <c r="C514" s="224"/>
      <c r="D514" s="224"/>
    </row>
    <row r="515" spans="1:4" s="191" customFormat="1">
      <c r="A515" s="224"/>
      <c r="B515" s="224"/>
      <c r="C515" s="224"/>
      <c r="D515" s="224"/>
    </row>
    <row r="516" spans="1:4" s="191" customFormat="1">
      <c r="A516" s="224"/>
      <c r="B516" s="224"/>
      <c r="C516" s="224"/>
      <c r="D516" s="224"/>
    </row>
    <row r="517" spans="1:4" s="191" customFormat="1">
      <c r="A517" s="224"/>
      <c r="B517" s="224"/>
      <c r="C517" s="224"/>
      <c r="D517" s="224"/>
    </row>
    <row r="518" spans="1:4" s="191" customFormat="1">
      <c r="A518" s="224"/>
      <c r="B518" s="224"/>
      <c r="C518" s="224"/>
      <c r="D518" s="224"/>
    </row>
    <row r="519" spans="1:4" s="191" customFormat="1">
      <c r="A519" s="224"/>
      <c r="B519" s="224"/>
      <c r="C519" s="224"/>
      <c r="D519" s="224"/>
    </row>
    <row r="520" spans="1:4" s="191" customFormat="1">
      <c r="A520" s="224"/>
      <c r="B520" s="224"/>
      <c r="C520" s="224"/>
      <c r="D520" s="224"/>
    </row>
    <row r="521" spans="1:4" s="191" customFormat="1">
      <c r="A521" s="224"/>
      <c r="B521" s="224"/>
      <c r="C521" s="224"/>
      <c r="D521" s="224"/>
    </row>
    <row r="522" spans="1:4" s="191" customFormat="1">
      <c r="A522" s="224"/>
      <c r="B522" s="224"/>
      <c r="C522" s="224"/>
      <c r="D522" s="224"/>
    </row>
    <row r="523" spans="1:4" s="191" customFormat="1">
      <c r="A523" s="224"/>
      <c r="B523" s="224"/>
      <c r="C523" s="224"/>
      <c r="D523" s="224"/>
    </row>
    <row r="524" spans="1:4" s="191" customFormat="1">
      <c r="A524" s="224"/>
      <c r="B524" s="224"/>
      <c r="C524" s="224"/>
      <c r="D524" s="224"/>
    </row>
    <row r="525" spans="1:4" s="191" customFormat="1">
      <c r="A525" s="224"/>
      <c r="B525" s="224"/>
      <c r="C525" s="224"/>
      <c r="D525" s="224"/>
    </row>
    <row r="526" spans="1:4" s="191" customFormat="1">
      <c r="A526" s="224"/>
      <c r="B526" s="224"/>
      <c r="C526" s="224"/>
      <c r="D526" s="224"/>
    </row>
    <row r="527" spans="1:4" s="191" customFormat="1">
      <c r="A527" s="224"/>
      <c r="B527" s="224"/>
      <c r="C527" s="224"/>
      <c r="D527" s="224"/>
    </row>
    <row r="528" spans="1:4" s="191" customFormat="1">
      <c r="A528" s="224"/>
      <c r="B528" s="224"/>
      <c r="C528" s="224"/>
      <c r="D528" s="224"/>
    </row>
    <row r="529" spans="1:4" s="191" customFormat="1">
      <c r="A529" s="224"/>
      <c r="B529" s="224"/>
      <c r="C529" s="224"/>
      <c r="D529" s="224"/>
    </row>
    <row r="530" spans="1:4" s="191" customFormat="1">
      <c r="A530" s="224"/>
      <c r="B530" s="224"/>
      <c r="C530" s="224"/>
      <c r="D530" s="224"/>
    </row>
    <row r="531" spans="1:4" s="191" customFormat="1">
      <c r="A531" s="224"/>
      <c r="B531" s="224"/>
      <c r="C531" s="224"/>
      <c r="D531" s="224"/>
    </row>
    <row r="532" spans="1:4" s="191" customFormat="1">
      <c r="A532" s="224"/>
      <c r="B532" s="224"/>
      <c r="C532" s="224"/>
      <c r="D532" s="224"/>
    </row>
    <row r="533" spans="1:4" s="191" customFormat="1">
      <c r="A533" s="224"/>
      <c r="B533" s="224"/>
      <c r="C533" s="224"/>
      <c r="D533" s="224"/>
    </row>
    <row r="534" spans="1:4" s="191" customFormat="1">
      <c r="A534" s="224"/>
      <c r="B534" s="224"/>
      <c r="C534" s="224"/>
      <c r="D534" s="224"/>
    </row>
    <row r="535" spans="1:4" s="191" customFormat="1">
      <c r="A535" s="224"/>
      <c r="B535" s="224"/>
      <c r="C535" s="224"/>
      <c r="D535" s="224"/>
    </row>
    <row r="536" spans="1:4" s="191" customFormat="1">
      <c r="A536" s="224"/>
      <c r="B536" s="224"/>
      <c r="C536" s="224"/>
      <c r="D536" s="224"/>
    </row>
    <row r="537" spans="1:4" s="191" customFormat="1">
      <c r="A537" s="224"/>
      <c r="B537" s="224"/>
      <c r="C537" s="224"/>
      <c r="D537" s="224"/>
    </row>
    <row r="538" spans="1:4" s="191" customFormat="1">
      <c r="A538" s="224"/>
      <c r="B538" s="224"/>
      <c r="C538" s="224"/>
      <c r="D538" s="224"/>
    </row>
    <row r="539" spans="1:4" s="191" customFormat="1">
      <c r="A539" s="224"/>
      <c r="B539" s="224"/>
      <c r="C539" s="224"/>
      <c r="D539" s="224"/>
    </row>
    <row r="540" spans="1:4" s="191" customFormat="1">
      <c r="A540" s="224"/>
      <c r="B540" s="224"/>
      <c r="C540" s="224"/>
      <c r="D540" s="224"/>
    </row>
    <row r="541" spans="1:4" s="191" customFormat="1">
      <c r="A541" s="224"/>
      <c r="B541" s="224"/>
      <c r="C541" s="224"/>
      <c r="D541" s="224"/>
    </row>
    <row r="542" spans="1:4" s="191" customFormat="1">
      <c r="A542" s="224"/>
      <c r="B542" s="224"/>
      <c r="C542" s="224"/>
      <c r="D542" s="224"/>
    </row>
    <row r="543" spans="1:4" s="191" customFormat="1">
      <c r="A543" s="224"/>
      <c r="B543" s="224"/>
      <c r="C543" s="224"/>
      <c r="D543" s="224"/>
    </row>
    <row r="544" spans="1:4" s="191" customFormat="1">
      <c r="A544" s="224"/>
      <c r="B544" s="224"/>
      <c r="C544" s="224"/>
      <c r="D544" s="224"/>
    </row>
    <row r="545" spans="1:4" s="191" customFormat="1">
      <c r="A545" s="224"/>
      <c r="B545" s="224"/>
      <c r="C545" s="224"/>
      <c r="D545" s="224"/>
    </row>
    <row r="546" spans="1:4" s="191" customFormat="1">
      <c r="A546" s="224"/>
      <c r="B546" s="224"/>
      <c r="C546" s="224"/>
      <c r="D546" s="224"/>
    </row>
    <row r="547" spans="1:4" s="191" customFormat="1">
      <c r="A547" s="224"/>
      <c r="B547" s="224"/>
      <c r="C547" s="224"/>
      <c r="D547" s="224"/>
    </row>
    <row r="548" spans="1:4" s="191" customFormat="1">
      <c r="A548" s="224"/>
      <c r="B548" s="224"/>
      <c r="C548" s="224"/>
      <c r="D548" s="224"/>
    </row>
    <row r="549" spans="1:4" s="191" customFormat="1">
      <c r="A549" s="224"/>
      <c r="B549" s="224"/>
      <c r="C549" s="224"/>
      <c r="D549" s="224"/>
    </row>
    <row r="550" spans="1:4" s="191" customFormat="1">
      <c r="A550" s="224"/>
      <c r="B550" s="224"/>
      <c r="C550" s="224"/>
      <c r="D550" s="224"/>
    </row>
    <row r="551" spans="1:4" s="191" customFormat="1">
      <c r="A551" s="224"/>
      <c r="B551" s="224"/>
      <c r="C551" s="224"/>
      <c r="D551" s="224"/>
    </row>
    <row r="552" spans="1:4" s="191" customFormat="1">
      <c r="A552" s="224"/>
      <c r="B552" s="224"/>
      <c r="C552" s="224"/>
      <c r="D552" s="224"/>
    </row>
    <row r="553" spans="1:4" s="191" customFormat="1">
      <c r="A553" s="224"/>
      <c r="B553" s="224"/>
      <c r="C553" s="224"/>
      <c r="D553" s="224"/>
    </row>
    <row r="554" spans="1:4" s="191" customFormat="1">
      <c r="A554" s="224"/>
      <c r="B554" s="224"/>
      <c r="C554" s="224"/>
      <c r="D554" s="224"/>
    </row>
    <row r="555" spans="1:4" s="191" customFormat="1">
      <c r="A555" s="224"/>
      <c r="B555" s="224"/>
      <c r="C555" s="224"/>
      <c r="D555" s="224"/>
    </row>
    <row r="556" spans="1:4" s="191" customFormat="1">
      <c r="A556" s="224"/>
      <c r="B556" s="224"/>
      <c r="C556" s="224"/>
      <c r="D556" s="224"/>
    </row>
    <row r="557" spans="1:4" s="191" customFormat="1">
      <c r="A557" s="224"/>
      <c r="B557" s="224"/>
      <c r="C557" s="224"/>
      <c r="D557" s="224"/>
    </row>
    <row r="558" spans="1:4" s="191" customFormat="1">
      <c r="A558" s="224"/>
      <c r="B558" s="224"/>
      <c r="C558" s="224"/>
      <c r="D558" s="224"/>
    </row>
    <row r="559" spans="1:4" s="191" customFormat="1">
      <c r="A559" s="224"/>
      <c r="B559" s="224"/>
      <c r="C559" s="224"/>
      <c r="D559" s="224"/>
    </row>
    <row r="560" spans="1:4" s="191" customFormat="1">
      <c r="A560" s="224"/>
      <c r="B560" s="224"/>
      <c r="C560" s="224"/>
      <c r="D560" s="224"/>
    </row>
    <row r="561" spans="1:4" s="191" customFormat="1">
      <c r="A561" s="224"/>
      <c r="B561" s="224"/>
      <c r="C561" s="224"/>
      <c r="D561" s="224"/>
    </row>
    <row r="562" spans="1:4" s="191" customFormat="1">
      <c r="A562" s="224"/>
      <c r="B562" s="224"/>
      <c r="C562" s="224"/>
      <c r="D562" s="224"/>
    </row>
    <row r="563" spans="1:4" s="191" customFormat="1">
      <c r="A563" s="224"/>
      <c r="B563" s="224"/>
      <c r="C563" s="224"/>
      <c r="D563" s="224"/>
    </row>
    <row r="564" spans="1:4" s="191" customFormat="1">
      <c r="A564" s="224"/>
      <c r="B564" s="224"/>
      <c r="C564" s="224"/>
      <c r="D564" s="224"/>
    </row>
    <row r="565" spans="1:4" s="191" customFormat="1">
      <c r="A565" s="224"/>
      <c r="B565" s="224"/>
      <c r="C565" s="224"/>
      <c r="D565" s="224"/>
    </row>
    <row r="566" spans="1:4" s="191" customFormat="1">
      <c r="A566" s="224"/>
      <c r="B566" s="224"/>
      <c r="C566" s="224"/>
      <c r="D566" s="224"/>
    </row>
    <row r="567" spans="1:4" s="191" customFormat="1">
      <c r="A567" s="224"/>
      <c r="B567" s="224"/>
      <c r="C567" s="224"/>
      <c r="D567" s="224"/>
    </row>
    <row r="568" spans="1:4" s="191" customFormat="1">
      <c r="A568" s="224"/>
      <c r="B568" s="224"/>
      <c r="C568" s="224"/>
      <c r="D568" s="224"/>
    </row>
    <row r="569" spans="1:4" s="191" customFormat="1">
      <c r="A569" s="224"/>
      <c r="B569" s="224"/>
      <c r="C569" s="224"/>
      <c r="D569" s="224"/>
    </row>
    <row r="570" spans="1:4" s="191" customFormat="1">
      <c r="A570" s="224"/>
      <c r="B570" s="224"/>
      <c r="C570" s="224"/>
      <c r="D570" s="224"/>
    </row>
    <row r="571" spans="1:4" s="191" customFormat="1">
      <c r="A571" s="224"/>
      <c r="B571" s="224"/>
      <c r="C571" s="224"/>
      <c r="D571" s="224"/>
    </row>
    <row r="572" spans="1:4" s="191" customFormat="1">
      <c r="A572" s="224"/>
      <c r="B572" s="224"/>
      <c r="C572" s="224"/>
      <c r="D572" s="224"/>
    </row>
    <row r="573" spans="1:4" s="191" customFormat="1">
      <c r="A573" s="224"/>
      <c r="B573" s="224"/>
      <c r="C573" s="224"/>
      <c r="D573" s="224"/>
    </row>
    <row r="574" spans="1:4" s="191" customFormat="1">
      <c r="A574" s="224"/>
      <c r="B574" s="224"/>
      <c r="C574" s="224"/>
      <c r="D574" s="224"/>
    </row>
    <row r="575" spans="1:4" s="191" customFormat="1">
      <c r="A575" s="224"/>
      <c r="B575" s="224"/>
      <c r="C575" s="224"/>
      <c r="D575" s="224"/>
    </row>
    <row r="576" spans="1:4" s="191" customFormat="1">
      <c r="A576" s="224"/>
      <c r="B576" s="224"/>
      <c r="C576" s="224"/>
      <c r="D576" s="224"/>
    </row>
    <row r="577" spans="1:4" s="191" customFormat="1">
      <c r="A577" s="224"/>
      <c r="B577" s="224"/>
      <c r="C577" s="224"/>
      <c r="D577" s="224"/>
    </row>
    <row r="578" spans="1:4" s="191" customFormat="1">
      <c r="A578" s="224"/>
      <c r="B578" s="224"/>
      <c r="C578" s="224"/>
      <c r="D578" s="224"/>
    </row>
    <row r="579" spans="1:4" s="191" customFormat="1">
      <c r="A579" s="224"/>
      <c r="B579" s="224"/>
      <c r="C579" s="224"/>
      <c r="D579" s="224"/>
    </row>
    <row r="580" spans="1:4" s="191" customFormat="1">
      <c r="A580" s="224"/>
      <c r="B580" s="224"/>
      <c r="C580" s="224"/>
      <c r="D580" s="224"/>
    </row>
    <row r="581" spans="1:4" s="191" customFormat="1">
      <c r="A581" s="224"/>
      <c r="B581" s="224"/>
      <c r="C581" s="224"/>
      <c r="D581" s="224"/>
    </row>
    <row r="582" spans="1:4" s="191" customFormat="1">
      <c r="A582" s="224"/>
      <c r="B582" s="224"/>
      <c r="C582" s="224"/>
      <c r="D582" s="224"/>
    </row>
    <row r="583" spans="1:4" s="191" customFormat="1">
      <c r="A583" s="224"/>
      <c r="B583" s="224"/>
      <c r="C583" s="224"/>
      <c r="D583" s="224"/>
    </row>
    <row r="584" spans="1:4" s="191" customFormat="1">
      <c r="A584" s="224"/>
      <c r="B584" s="224"/>
      <c r="C584" s="224"/>
      <c r="D584" s="224"/>
    </row>
    <row r="585" spans="1:4" s="191" customFormat="1">
      <c r="A585" s="224"/>
      <c r="B585" s="224"/>
      <c r="C585" s="224"/>
      <c r="D585" s="224"/>
    </row>
    <row r="586" spans="1:4" s="191" customFormat="1">
      <c r="A586" s="224"/>
      <c r="B586" s="224"/>
      <c r="C586" s="224"/>
      <c r="D586" s="224"/>
    </row>
    <row r="587" spans="1:4" s="191" customFormat="1">
      <c r="A587" s="224"/>
      <c r="B587" s="224"/>
      <c r="C587" s="224"/>
      <c r="D587" s="224"/>
    </row>
    <row r="588" spans="1:4" s="191" customFormat="1">
      <c r="A588" s="224"/>
      <c r="B588" s="224"/>
      <c r="C588" s="224"/>
      <c r="D588" s="224"/>
    </row>
    <row r="589" spans="1:4" s="191" customFormat="1">
      <c r="A589" s="224"/>
      <c r="B589" s="224"/>
      <c r="C589" s="224"/>
      <c r="D589" s="224"/>
    </row>
    <row r="590" spans="1:4" s="191" customFormat="1">
      <c r="A590" s="224"/>
      <c r="B590" s="224"/>
      <c r="C590" s="224"/>
      <c r="D590" s="224"/>
    </row>
    <row r="591" spans="1:4" s="191" customFormat="1">
      <c r="A591" s="224"/>
      <c r="B591" s="224"/>
      <c r="C591" s="224"/>
      <c r="D591" s="224"/>
    </row>
    <row r="592" spans="1:4" s="191" customFormat="1">
      <c r="A592" s="224"/>
      <c r="B592" s="224"/>
      <c r="C592" s="224"/>
      <c r="D592" s="224"/>
    </row>
    <row r="593" spans="1:4" s="191" customFormat="1">
      <c r="A593" s="224"/>
      <c r="B593" s="224"/>
      <c r="C593" s="224"/>
      <c r="D593" s="224"/>
    </row>
    <row r="594" spans="1:4" s="191" customFormat="1">
      <c r="A594" s="224"/>
      <c r="B594" s="224"/>
      <c r="C594" s="224"/>
      <c r="D594" s="224"/>
    </row>
    <row r="595" spans="1:4" s="191" customFormat="1">
      <c r="A595" s="224"/>
      <c r="B595" s="224"/>
      <c r="C595" s="224"/>
      <c r="D595" s="224"/>
    </row>
    <row r="596" spans="1:4" s="191" customFormat="1">
      <c r="A596" s="224"/>
      <c r="B596" s="224"/>
      <c r="C596" s="224"/>
      <c r="D596" s="224"/>
    </row>
    <row r="597" spans="1:4" s="191" customFormat="1">
      <c r="A597" s="224"/>
      <c r="B597" s="224"/>
      <c r="C597" s="224"/>
      <c r="D597" s="224"/>
    </row>
    <row r="598" spans="1:4" s="191" customFormat="1">
      <c r="A598" s="224"/>
      <c r="B598" s="224"/>
      <c r="C598" s="224"/>
      <c r="D598" s="224"/>
    </row>
    <row r="599" spans="1:4" s="191" customFormat="1">
      <c r="A599" s="224"/>
      <c r="B599" s="224"/>
      <c r="C599" s="224"/>
      <c r="D599" s="224"/>
    </row>
    <row r="600" spans="1:4" s="191" customFormat="1">
      <c r="A600" s="224"/>
      <c r="B600" s="224"/>
      <c r="C600" s="224"/>
      <c r="D600" s="224"/>
    </row>
    <row r="601" spans="1:4" s="191" customFormat="1">
      <c r="A601" s="224"/>
      <c r="B601" s="224"/>
      <c r="C601" s="224"/>
      <c r="D601" s="224"/>
    </row>
    <row r="602" spans="1:4" s="191" customFormat="1">
      <c r="A602" s="224"/>
      <c r="B602" s="224"/>
      <c r="C602" s="224"/>
      <c r="D602" s="224"/>
    </row>
    <row r="603" spans="1:4" s="191" customFormat="1">
      <c r="A603" s="224"/>
      <c r="B603" s="224"/>
      <c r="C603" s="224"/>
      <c r="D603" s="224"/>
    </row>
    <row r="604" spans="1:4" s="191" customFormat="1">
      <c r="A604" s="224"/>
      <c r="B604" s="224"/>
      <c r="C604" s="224"/>
      <c r="D604" s="224"/>
    </row>
    <row r="605" spans="1:4" s="191" customFormat="1">
      <c r="A605" s="224"/>
      <c r="B605" s="224"/>
      <c r="C605" s="224"/>
      <c r="D605" s="224"/>
    </row>
    <row r="606" spans="1:4" s="191" customFormat="1">
      <c r="A606" s="224"/>
      <c r="B606" s="224"/>
      <c r="C606" s="224"/>
      <c r="D606" s="224"/>
    </row>
    <row r="607" spans="1:4" s="191" customFormat="1">
      <c r="A607" s="224"/>
      <c r="B607" s="224"/>
      <c r="C607" s="224"/>
      <c r="D607" s="224"/>
    </row>
    <row r="608" spans="1:4" s="191" customFormat="1">
      <c r="A608" s="224"/>
      <c r="B608" s="224"/>
      <c r="C608" s="224"/>
      <c r="D608" s="224"/>
    </row>
    <row r="609" spans="1:4" s="191" customFormat="1">
      <c r="A609" s="224"/>
      <c r="B609" s="224"/>
      <c r="C609" s="224"/>
      <c r="D609" s="224"/>
    </row>
    <row r="610" spans="1:4" s="191" customFormat="1">
      <c r="A610" s="224"/>
      <c r="B610" s="224"/>
      <c r="C610" s="224"/>
      <c r="D610" s="224"/>
    </row>
    <row r="611" spans="1:4" s="191" customFormat="1">
      <c r="A611" s="224"/>
      <c r="B611" s="224"/>
      <c r="C611" s="224"/>
      <c r="D611" s="224"/>
    </row>
    <row r="612" spans="1:4" s="191" customFormat="1">
      <c r="A612" s="224"/>
      <c r="B612" s="224"/>
      <c r="C612" s="224"/>
      <c r="D612" s="224"/>
    </row>
    <row r="613" spans="1:4" s="191" customFormat="1">
      <c r="A613" s="224"/>
      <c r="B613" s="224"/>
      <c r="C613" s="224"/>
      <c r="D613" s="224"/>
    </row>
    <row r="614" spans="1:4" s="191" customFormat="1">
      <c r="A614" s="224"/>
      <c r="B614" s="224"/>
      <c r="C614" s="224"/>
      <c r="D614" s="224"/>
    </row>
    <row r="615" spans="1:4" s="191" customFormat="1">
      <c r="A615" s="224"/>
      <c r="B615" s="224"/>
      <c r="C615" s="224"/>
      <c r="D615" s="224"/>
    </row>
    <row r="616" spans="1:4" s="191" customFormat="1">
      <c r="A616" s="224"/>
      <c r="B616" s="224"/>
      <c r="C616" s="224"/>
      <c r="D616" s="224"/>
    </row>
    <row r="617" spans="1:4" s="191" customFormat="1">
      <c r="A617" s="224"/>
      <c r="B617" s="224"/>
      <c r="C617" s="224"/>
      <c r="D617" s="224"/>
    </row>
    <row r="618" spans="1:4" s="191" customFormat="1">
      <c r="A618" s="224"/>
      <c r="B618" s="224"/>
      <c r="C618" s="224"/>
      <c r="D618" s="224"/>
    </row>
    <row r="619" spans="1:4" s="191" customFormat="1">
      <c r="A619" s="224"/>
      <c r="B619" s="224"/>
      <c r="C619" s="224"/>
      <c r="D619" s="224"/>
    </row>
    <row r="620" spans="1:4" s="191" customFormat="1">
      <c r="A620" s="224"/>
      <c r="B620" s="224"/>
      <c r="C620" s="224"/>
      <c r="D620" s="224"/>
    </row>
    <row r="621" spans="1:4" s="191" customFormat="1">
      <c r="A621" s="224"/>
      <c r="B621" s="224"/>
      <c r="C621" s="224"/>
      <c r="D621" s="224"/>
    </row>
    <row r="622" spans="1:4" s="191" customFormat="1">
      <c r="A622" s="224"/>
      <c r="B622" s="224"/>
      <c r="C622" s="224"/>
      <c r="D622" s="224"/>
    </row>
    <row r="623" spans="1:4" s="191" customFormat="1">
      <c r="A623" s="224"/>
      <c r="B623" s="224"/>
      <c r="C623" s="224"/>
      <c r="D623" s="224"/>
    </row>
    <row r="624" spans="1:4" s="191" customFormat="1">
      <c r="A624" s="224"/>
      <c r="B624" s="224"/>
      <c r="C624" s="224"/>
      <c r="D624" s="224"/>
    </row>
    <row r="625" spans="1:4" s="191" customFormat="1">
      <c r="A625" s="224"/>
      <c r="B625" s="224"/>
      <c r="C625" s="224"/>
      <c r="D625" s="224"/>
    </row>
    <row r="626" spans="1:4" s="191" customFormat="1">
      <c r="A626" s="224"/>
      <c r="B626" s="224"/>
      <c r="C626" s="224"/>
      <c r="D626" s="224"/>
    </row>
    <row r="627" spans="1:4" s="191" customFormat="1">
      <c r="A627" s="224"/>
      <c r="B627" s="224"/>
      <c r="C627" s="224"/>
      <c r="D627" s="224"/>
    </row>
    <row r="628" spans="1:4" s="191" customFormat="1">
      <c r="A628" s="224"/>
      <c r="B628" s="224"/>
      <c r="C628" s="224"/>
      <c r="D628" s="224"/>
    </row>
    <row r="629" spans="1:4" s="191" customFormat="1">
      <c r="A629" s="224"/>
      <c r="B629" s="224"/>
      <c r="C629" s="224"/>
      <c r="D629" s="224"/>
    </row>
    <row r="630" spans="1:4" s="191" customFormat="1">
      <c r="A630" s="224"/>
      <c r="B630" s="224"/>
      <c r="C630" s="224"/>
      <c r="D630" s="224"/>
    </row>
    <row r="631" spans="1:4" s="191" customFormat="1">
      <c r="A631" s="224"/>
      <c r="B631" s="224"/>
      <c r="C631" s="224"/>
      <c r="D631" s="224"/>
    </row>
    <row r="632" spans="1:4" s="191" customFormat="1">
      <c r="A632" s="224"/>
      <c r="B632" s="224"/>
      <c r="C632" s="224"/>
      <c r="D632" s="224"/>
    </row>
    <row r="633" spans="1:4" s="191" customFormat="1">
      <c r="A633" s="224"/>
      <c r="B633" s="224"/>
      <c r="C633" s="224"/>
      <c r="D633" s="224"/>
    </row>
    <row r="634" spans="1:4" s="191" customFormat="1">
      <c r="A634" s="224"/>
      <c r="B634" s="224"/>
      <c r="C634" s="224"/>
      <c r="D634" s="224"/>
    </row>
    <row r="635" spans="1:4" s="191" customFormat="1">
      <c r="A635" s="224"/>
      <c r="B635" s="224"/>
      <c r="C635" s="224"/>
      <c r="D635" s="224"/>
    </row>
    <row r="636" spans="1:4" s="191" customFormat="1">
      <c r="A636" s="224"/>
      <c r="B636" s="224"/>
      <c r="C636" s="224"/>
      <c r="D636" s="224"/>
    </row>
    <row r="637" spans="1:4" s="191" customFormat="1">
      <c r="A637" s="224"/>
      <c r="B637" s="224"/>
      <c r="C637" s="224"/>
      <c r="D637" s="224"/>
    </row>
    <row r="638" spans="1:4" s="191" customFormat="1">
      <c r="A638" s="224"/>
      <c r="B638" s="224"/>
      <c r="C638" s="224"/>
      <c r="D638" s="224"/>
    </row>
    <row r="639" spans="1:4" s="191" customFormat="1">
      <c r="A639" s="224"/>
      <c r="B639" s="224"/>
      <c r="C639" s="224"/>
      <c r="D639" s="224"/>
    </row>
    <row r="640" spans="1:4" s="191" customFormat="1">
      <c r="A640" s="224"/>
      <c r="B640" s="224"/>
      <c r="C640" s="224"/>
      <c r="D640" s="224"/>
    </row>
    <row r="641" spans="1:4" s="191" customFormat="1">
      <c r="A641" s="224"/>
      <c r="B641" s="224"/>
      <c r="C641" s="224"/>
      <c r="D641" s="224"/>
    </row>
    <row r="642" spans="1:4" s="191" customFormat="1">
      <c r="A642" s="224"/>
      <c r="B642" s="224"/>
      <c r="C642" s="224"/>
      <c r="D642" s="224"/>
    </row>
    <row r="643" spans="1:4" s="191" customFormat="1">
      <c r="A643" s="224"/>
      <c r="B643" s="224"/>
      <c r="C643" s="224"/>
      <c r="D643" s="224"/>
    </row>
    <row r="644" spans="1:4" s="191" customFormat="1">
      <c r="A644" s="224"/>
      <c r="B644" s="224"/>
      <c r="C644" s="224"/>
      <c r="D644" s="224"/>
    </row>
    <row r="645" spans="1:4" s="191" customFormat="1">
      <c r="A645" s="224"/>
      <c r="B645" s="224"/>
      <c r="C645" s="224"/>
      <c r="D645" s="224"/>
    </row>
    <row r="646" spans="1:4" s="191" customFormat="1">
      <c r="A646" s="224"/>
      <c r="B646" s="224"/>
      <c r="C646" s="224"/>
      <c r="D646" s="224"/>
    </row>
    <row r="647" spans="1:4" s="191" customFormat="1">
      <c r="A647" s="224"/>
      <c r="B647" s="224"/>
      <c r="C647" s="224"/>
      <c r="D647" s="224"/>
    </row>
    <row r="648" spans="1:4" s="191" customFormat="1">
      <c r="A648" s="224"/>
      <c r="B648" s="224"/>
      <c r="C648" s="224"/>
      <c r="D648" s="224"/>
    </row>
    <row r="649" spans="1:4" s="191" customFormat="1">
      <c r="A649" s="224"/>
      <c r="B649" s="224"/>
      <c r="C649" s="224"/>
      <c r="D649" s="224"/>
    </row>
    <row r="650" spans="1:4" s="191" customFormat="1">
      <c r="A650" s="224"/>
      <c r="B650" s="224"/>
      <c r="C650" s="224"/>
      <c r="D650" s="224"/>
    </row>
    <row r="651" spans="1:4" s="191" customFormat="1">
      <c r="A651" s="224"/>
      <c r="B651" s="224"/>
      <c r="C651" s="224"/>
      <c r="D651" s="224"/>
    </row>
    <row r="652" spans="1:4" s="191" customFormat="1">
      <c r="A652" s="224"/>
      <c r="B652" s="224"/>
      <c r="C652" s="224"/>
      <c r="D652" s="224"/>
    </row>
    <row r="653" spans="1:4" s="191" customFormat="1">
      <c r="A653" s="224"/>
      <c r="B653" s="224"/>
      <c r="C653" s="224"/>
      <c r="D653" s="224"/>
    </row>
    <row r="654" spans="1:4" s="191" customFormat="1">
      <c r="A654" s="224"/>
      <c r="B654" s="224"/>
      <c r="C654" s="224"/>
      <c r="D654" s="224"/>
    </row>
    <row r="655" spans="1:4" s="191" customFormat="1">
      <c r="A655" s="224"/>
      <c r="B655" s="224"/>
      <c r="C655" s="224"/>
      <c r="D655" s="224"/>
    </row>
    <row r="656" spans="1:4" s="191" customFormat="1">
      <c r="A656" s="224"/>
      <c r="B656" s="224"/>
      <c r="C656" s="224"/>
      <c r="D656" s="224"/>
    </row>
    <row r="657" spans="1:4" s="191" customFormat="1">
      <c r="A657" s="224"/>
      <c r="B657" s="224"/>
      <c r="C657" s="224"/>
      <c r="D657" s="224"/>
    </row>
    <row r="658" spans="1:4" s="191" customFormat="1">
      <c r="A658" s="224"/>
      <c r="B658" s="224"/>
      <c r="C658" s="224"/>
      <c r="D658" s="224"/>
    </row>
    <row r="659" spans="1:4" s="191" customFormat="1">
      <c r="A659" s="224"/>
      <c r="B659" s="224"/>
      <c r="C659" s="224"/>
      <c r="D659" s="224"/>
    </row>
    <row r="660" spans="1:4" s="191" customFormat="1">
      <c r="A660" s="224"/>
      <c r="B660" s="224"/>
      <c r="C660" s="224"/>
      <c r="D660" s="224"/>
    </row>
    <row r="661" spans="1:4" s="191" customFormat="1">
      <c r="A661" s="224"/>
      <c r="B661" s="224"/>
      <c r="C661" s="224"/>
      <c r="D661" s="224"/>
    </row>
    <row r="662" spans="1:4" s="191" customFormat="1">
      <c r="A662" s="224"/>
      <c r="B662" s="224"/>
      <c r="C662" s="224"/>
      <c r="D662" s="224"/>
    </row>
    <row r="663" spans="1:4" s="191" customFormat="1">
      <c r="A663" s="224"/>
      <c r="B663" s="224"/>
      <c r="C663" s="224"/>
      <c r="D663" s="224"/>
    </row>
    <row r="664" spans="1:4" s="191" customFormat="1">
      <c r="A664" s="224"/>
      <c r="B664" s="224"/>
      <c r="C664" s="224"/>
      <c r="D664" s="224"/>
    </row>
    <row r="665" spans="1:4" s="191" customFormat="1">
      <c r="A665" s="224"/>
      <c r="B665" s="224"/>
      <c r="C665" s="224"/>
      <c r="D665" s="224"/>
    </row>
    <row r="666" spans="1:4" s="191" customFormat="1">
      <c r="A666" s="224"/>
      <c r="B666" s="224"/>
      <c r="C666" s="224"/>
      <c r="D666" s="224"/>
    </row>
    <row r="667" spans="1:4" s="191" customFormat="1">
      <c r="A667" s="224"/>
      <c r="B667" s="224"/>
      <c r="C667" s="224"/>
      <c r="D667" s="224"/>
    </row>
    <row r="668" spans="1:4" s="191" customFormat="1">
      <c r="A668" s="224"/>
      <c r="B668" s="224"/>
      <c r="C668" s="224"/>
      <c r="D668" s="224"/>
    </row>
    <row r="669" spans="1:4" s="191" customFormat="1">
      <c r="A669" s="224"/>
      <c r="B669" s="224"/>
      <c r="C669" s="224"/>
      <c r="D669" s="224"/>
    </row>
    <row r="670" spans="1:4" s="191" customFormat="1">
      <c r="A670" s="224"/>
      <c r="B670" s="224"/>
      <c r="C670" s="224"/>
      <c r="D670" s="224"/>
    </row>
    <row r="671" spans="1:4" s="191" customFormat="1">
      <c r="A671" s="224"/>
      <c r="B671" s="224"/>
      <c r="C671" s="224"/>
      <c r="D671" s="224"/>
    </row>
    <row r="672" spans="1:4" s="191" customFormat="1">
      <c r="A672" s="224"/>
      <c r="B672" s="224"/>
      <c r="C672" s="224"/>
      <c r="D672" s="224"/>
    </row>
    <row r="673" spans="1:4" s="191" customFormat="1">
      <c r="A673" s="224"/>
      <c r="B673" s="224"/>
      <c r="C673" s="224"/>
      <c r="D673" s="224"/>
    </row>
    <row r="674" spans="1:4" s="191" customFormat="1">
      <c r="A674" s="224"/>
      <c r="B674" s="224"/>
      <c r="C674" s="224"/>
      <c r="D674" s="224"/>
    </row>
    <row r="675" spans="1:4" s="191" customFormat="1">
      <c r="A675" s="224"/>
      <c r="B675" s="224"/>
      <c r="C675" s="224"/>
      <c r="D675" s="224"/>
    </row>
    <row r="676" spans="1:4" s="191" customFormat="1">
      <c r="A676" s="224"/>
      <c r="B676" s="224"/>
      <c r="C676" s="224"/>
      <c r="D676" s="224"/>
    </row>
    <row r="677" spans="1:4" s="191" customFormat="1">
      <c r="A677" s="224"/>
      <c r="B677" s="224"/>
      <c r="C677" s="224"/>
      <c r="D677" s="224"/>
    </row>
    <row r="678" spans="1:4" s="191" customFormat="1">
      <c r="A678" s="224"/>
      <c r="B678" s="224"/>
      <c r="C678" s="224"/>
      <c r="D678" s="224"/>
    </row>
    <row r="679" spans="1:4" s="191" customFormat="1">
      <c r="A679" s="224"/>
      <c r="B679" s="224"/>
      <c r="C679" s="224"/>
      <c r="D679" s="224"/>
    </row>
    <row r="680" spans="1:4" s="191" customFormat="1">
      <c r="A680" s="224"/>
      <c r="B680" s="224"/>
      <c r="C680" s="224"/>
      <c r="D680" s="224"/>
    </row>
    <row r="681" spans="1:4" s="191" customFormat="1">
      <c r="A681" s="224"/>
      <c r="B681" s="224"/>
      <c r="C681" s="224"/>
      <c r="D681" s="224"/>
    </row>
    <row r="682" spans="1:4" s="191" customFormat="1">
      <c r="A682" s="224"/>
      <c r="B682" s="224"/>
      <c r="C682" s="224"/>
      <c r="D682" s="224"/>
    </row>
    <row r="683" spans="1:4" s="191" customFormat="1">
      <c r="A683" s="224"/>
      <c r="B683" s="224"/>
      <c r="C683" s="224"/>
      <c r="D683" s="224"/>
    </row>
    <row r="684" spans="1:4" s="191" customFormat="1">
      <c r="A684" s="224"/>
      <c r="B684" s="224"/>
      <c r="C684" s="224"/>
      <c r="D684" s="224"/>
    </row>
    <row r="685" spans="1:4" s="191" customFormat="1">
      <c r="A685" s="224"/>
      <c r="B685" s="224"/>
      <c r="C685" s="224"/>
      <c r="D685" s="224"/>
    </row>
    <row r="686" spans="1:4" s="191" customFormat="1">
      <c r="A686" s="224"/>
      <c r="B686" s="224"/>
      <c r="C686" s="224"/>
      <c r="D686" s="224"/>
    </row>
    <row r="687" spans="1:4" s="191" customFormat="1">
      <c r="A687" s="224"/>
      <c r="B687" s="224"/>
      <c r="C687" s="224"/>
      <c r="D687" s="224"/>
    </row>
    <row r="688" spans="1:4" s="191" customFormat="1">
      <c r="A688" s="224"/>
      <c r="B688" s="224"/>
      <c r="C688" s="224"/>
      <c r="D688" s="224"/>
    </row>
    <row r="689" spans="1:4" s="191" customFormat="1">
      <c r="A689" s="224"/>
      <c r="B689" s="224"/>
      <c r="C689" s="224"/>
      <c r="D689" s="224"/>
    </row>
    <row r="690" spans="1:4" s="191" customFormat="1">
      <c r="A690" s="224"/>
      <c r="B690" s="224"/>
      <c r="C690" s="224"/>
      <c r="D690" s="224"/>
    </row>
    <row r="691" spans="1:4" s="191" customFormat="1">
      <c r="A691" s="224"/>
      <c r="B691" s="224"/>
      <c r="C691" s="224"/>
      <c r="D691" s="224"/>
    </row>
    <row r="692" spans="1:4" s="191" customFormat="1">
      <c r="A692" s="224"/>
      <c r="B692" s="224"/>
      <c r="C692" s="224"/>
      <c r="D692" s="224"/>
    </row>
    <row r="693" spans="1:4" s="191" customFormat="1">
      <c r="A693" s="224"/>
      <c r="B693" s="224"/>
      <c r="C693" s="224"/>
      <c r="D693" s="224"/>
    </row>
    <row r="694" spans="1:4" s="191" customFormat="1">
      <c r="A694" s="224"/>
      <c r="B694" s="224"/>
      <c r="C694" s="224"/>
      <c r="D694" s="224"/>
    </row>
    <row r="695" spans="1:4" s="191" customFormat="1">
      <c r="A695" s="224"/>
      <c r="B695" s="224"/>
      <c r="C695" s="224"/>
      <c r="D695" s="224"/>
    </row>
    <row r="696" spans="1:4" s="191" customFormat="1">
      <c r="A696" s="224"/>
      <c r="B696" s="224"/>
      <c r="C696" s="224"/>
      <c r="D696" s="224"/>
    </row>
    <row r="697" spans="1:4" s="191" customFormat="1">
      <c r="A697" s="224"/>
      <c r="B697" s="224"/>
      <c r="C697" s="224"/>
      <c r="D697" s="224"/>
    </row>
    <row r="698" spans="1:4" s="191" customFormat="1">
      <c r="A698" s="224"/>
      <c r="B698" s="224"/>
      <c r="C698" s="224"/>
      <c r="D698" s="224"/>
    </row>
    <row r="699" spans="1:4" s="191" customFormat="1">
      <c r="A699" s="224"/>
      <c r="B699" s="224"/>
      <c r="C699" s="224"/>
      <c r="D699" s="224"/>
    </row>
    <row r="700" spans="1:4" s="191" customFormat="1">
      <c r="A700" s="224"/>
      <c r="B700" s="224"/>
      <c r="C700" s="224"/>
      <c r="D700" s="224"/>
    </row>
    <row r="701" spans="1:4" s="191" customFormat="1">
      <c r="A701" s="224"/>
      <c r="B701" s="224"/>
      <c r="C701" s="224"/>
      <c r="D701" s="224"/>
    </row>
    <row r="702" spans="1:4" s="191" customFormat="1">
      <c r="A702" s="224"/>
      <c r="B702" s="224"/>
      <c r="C702" s="224"/>
      <c r="D702" s="224"/>
    </row>
    <row r="703" spans="1:4" s="191" customFormat="1">
      <c r="A703" s="224"/>
      <c r="B703" s="224"/>
      <c r="C703" s="224"/>
      <c r="D703" s="224"/>
    </row>
    <row r="704" spans="1:4" s="191" customFormat="1">
      <c r="A704" s="224"/>
      <c r="B704" s="224"/>
      <c r="C704" s="224"/>
      <c r="D704" s="224"/>
    </row>
    <row r="705" spans="1:4" s="191" customFormat="1">
      <c r="A705" s="224"/>
      <c r="B705" s="224"/>
      <c r="C705" s="224"/>
      <c r="D705" s="224"/>
    </row>
    <row r="706" spans="1:4" s="191" customFormat="1">
      <c r="A706" s="224"/>
      <c r="B706" s="224"/>
      <c r="C706" s="224"/>
      <c r="D706" s="224"/>
    </row>
    <row r="707" spans="1:4" s="191" customFormat="1">
      <c r="A707" s="224"/>
      <c r="B707" s="224"/>
      <c r="C707" s="224"/>
      <c r="D707" s="224"/>
    </row>
    <row r="708" spans="1:4" s="191" customFormat="1">
      <c r="A708" s="224"/>
      <c r="B708" s="224"/>
      <c r="C708" s="224"/>
      <c r="D708" s="224"/>
    </row>
    <row r="709" spans="1:4" s="191" customFormat="1">
      <c r="A709" s="224"/>
      <c r="B709" s="224"/>
      <c r="C709" s="224"/>
      <c r="D709" s="224"/>
    </row>
    <row r="710" spans="1:4" s="191" customFormat="1">
      <c r="A710" s="224"/>
      <c r="B710" s="224"/>
      <c r="C710" s="224"/>
      <c r="D710" s="224"/>
    </row>
    <row r="711" spans="1:4" s="191" customFormat="1">
      <c r="A711" s="224"/>
      <c r="B711" s="224"/>
      <c r="C711" s="224"/>
      <c r="D711" s="224"/>
    </row>
    <row r="712" spans="1:4" s="191" customFormat="1">
      <c r="A712" s="224"/>
      <c r="B712" s="224"/>
      <c r="C712" s="224"/>
      <c r="D712" s="224"/>
    </row>
    <row r="713" spans="1:4" s="191" customFormat="1">
      <c r="A713" s="224"/>
      <c r="B713" s="224"/>
      <c r="C713" s="224"/>
      <c r="D713" s="224"/>
    </row>
    <row r="714" spans="1:4" s="191" customFormat="1">
      <c r="A714" s="224"/>
      <c r="B714" s="224"/>
      <c r="C714" s="224"/>
      <c r="D714" s="224"/>
    </row>
    <row r="715" spans="1:4" s="191" customFormat="1">
      <c r="A715" s="224"/>
      <c r="B715" s="224"/>
      <c r="C715" s="224"/>
      <c r="D715" s="224"/>
    </row>
    <row r="716" spans="1:4" s="191" customFormat="1">
      <c r="A716" s="224"/>
      <c r="B716" s="224"/>
      <c r="C716" s="224"/>
      <c r="D716" s="224"/>
    </row>
    <row r="717" spans="1:4" s="191" customFormat="1">
      <c r="A717" s="224"/>
      <c r="B717" s="224"/>
      <c r="C717" s="224"/>
      <c r="D717" s="224"/>
    </row>
    <row r="718" spans="1:4" s="191" customFormat="1">
      <c r="A718" s="224"/>
      <c r="B718" s="224"/>
      <c r="C718" s="224"/>
      <c r="D718" s="224"/>
    </row>
    <row r="719" spans="1:4" s="191" customFormat="1">
      <c r="A719" s="224"/>
      <c r="B719" s="224"/>
      <c r="C719" s="224"/>
      <c r="D719" s="224"/>
    </row>
    <row r="720" spans="1:4" s="191" customFormat="1">
      <c r="A720" s="224"/>
      <c r="B720" s="224"/>
      <c r="C720" s="224"/>
      <c r="D720" s="224"/>
    </row>
    <row r="721" spans="1:4" s="191" customFormat="1">
      <c r="A721" s="224"/>
      <c r="B721" s="224"/>
      <c r="C721" s="224"/>
      <c r="D721" s="224"/>
    </row>
    <row r="722" spans="1:4" s="191" customFormat="1">
      <c r="A722" s="224"/>
      <c r="B722" s="224"/>
      <c r="C722" s="224"/>
      <c r="D722" s="224"/>
    </row>
    <row r="723" spans="1:4" s="191" customFormat="1">
      <c r="A723" s="224"/>
      <c r="B723" s="224"/>
      <c r="C723" s="224"/>
      <c r="D723" s="224"/>
    </row>
    <row r="724" spans="1:4" s="191" customFormat="1">
      <c r="A724" s="224"/>
      <c r="B724" s="224"/>
      <c r="C724" s="224"/>
      <c r="D724" s="224"/>
    </row>
    <row r="725" spans="1:4" s="191" customFormat="1">
      <c r="A725" s="224"/>
      <c r="B725" s="224"/>
      <c r="C725" s="224"/>
      <c r="D725" s="224"/>
    </row>
    <row r="726" spans="1:4" s="191" customFormat="1">
      <c r="A726" s="224"/>
      <c r="B726" s="224"/>
      <c r="C726" s="224"/>
      <c r="D726" s="224"/>
    </row>
    <row r="727" spans="1:4" s="191" customFormat="1">
      <c r="A727" s="224"/>
      <c r="B727" s="224"/>
      <c r="C727" s="224"/>
      <c r="D727" s="224"/>
    </row>
    <row r="728" spans="1:4" s="191" customFormat="1">
      <c r="A728" s="224"/>
      <c r="B728" s="224"/>
      <c r="C728" s="224"/>
      <c r="D728" s="224"/>
    </row>
    <row r="729" spans="1:4" s="191" customFormat="1">
      <c r="A729" s="224"/>
      <c r="B729" s="224"/>
      <c r="C729" s="224"/>
      <c r="D729" s="224"/>
    </row>
    <row r="730" spans="1:4" s="191" customFormat="1">
      <c r="A730" s="224"/>
      <c r="B730" s="224"/>
      <c r="C730" s="224"/>
      <c r="D730" s="224"/>
    </row>
    <row r="731" spans="1:4" s="191" customFormat="1">
      <c r="A731" s="224"/>
      <c r="B731" s="224"/>
      <c r="C731" s="224"/>
      <c r="D731" s="224"/>
    </row>
    <row r="732" spans="1:4" s="191" customFormat="1">
      <c r="A732" s="224"/>
      <c r="B732" s="224"/>
      <c r="C732" s="224"/>
      <c r="D732" s="224"/>
    </row>
    <row r="733" spans="1:4" s="191" customFormat="1">
      <c r="A733" s="224"/>
      <c r="B733" s="224"/>
      <c r="C733" s="224"/>
      <c r="D733" s="224"/>
    </row>
    <row r="734" spans="1:4" s="191" customFormat="1">
      <c r="A734" s="224"/>
      <c r="B734" s="224"/>
      <c r="C734" s="224"/>
      <c r="D734" s="224"/>
    </row>
    <row r="735" spans="1:4" s="191" customFormat="1">
      <c r="A735" s="224"/>
      <c r="B735" s="224"/>
      <c r="C735" s="224"/>
      <c r="D735" s="224"/>
    </row>
    <row r="736" spans="1:4" s="191" customFormat="1">
      <c r="A736" s="224"/>
      <c r="B736" s="224"/>
      <c r="C736" s="224"/>
      <c r="D736" s="224"/>
    </row>
    <row r="737" spans="1:4" s="191" customFormat="1">
      <c r="A737" s="224"/>
      <c r="B737" s="224"/>
      <c r="C737" s="224"/>
      <c r="D737" s="224"/>
    </row>
    <row r="738" spans="1:4" s="191" customFormat="1">
      <c r="A738" s="224"/>
      <c r="B738" s="224"/>
      <c r="C738" s="224"/>
      <c r="D738" s="224"/>
    </row>
    <row r="739" spans="1:4" s="191" customFormat="1">
      <c r="A739" s="224"/>
      <c r="B739" s="224"/>
      <c r="C739" s="224"/>
      <c r="D739" s="224"/>
    </row>
    <row r="740" spans="1:4" s="191" customFormat="1">
      <c r="A740" s="224"/>
      <c r="B740" s="224"/>
      <c r="C740" s="224"/>
      <c r="D740" s="224"/>
    </row>
    <row r="741" spans="1:4" s="191" customFormat="1">
      <c r="A741" s="224"/>
      <c r="B741" s="224"/>
      <c r="C741" s="224"/>
      <c r="D741" s="224"/>
    </row>
    <row r="742" spans="1:4" s="191" customFormat="1">
      <c r="A742" s="224"/>
      <c r="B742" s="224"/>
      <c r="C742" s="224"/>
      <c r="D742" s="224"/>
    </row>
    <row r="743" spans="1:4" s="191" customFormat="1">
      <c r="A743" s="224"/>
      <c r="B743" s="224"/>
      <c r="C743" s="224"/>
      <c r="D743" s="224"/>
    </row>
    <row r="744" spans="1:4" s="191" customFormat="1">
      <c r="A744" s="224"/>
      <c r="B744" s="224"/>
      <c r="C744" s="224"/>
      <c r="D744" s="224"/>
    </row>
    <row r="745" spans="1:4" s="191" customFormat="1">
      <c r="A745" s="224"/>
      <c r="B745" s="224"/>
      <c r="C745" s="224"/>
      <c r="D745" s="224"/>
    </row>
    <row r="746" spans="1:4" s="191" customFormat="1">
      <c r="A746" s="224"/>
      <c r="B746" s="224"/>
      <c r="C746" s="224"/>
      <c r="D746" s="224"/>
    </row>
    <row r="747" spans="1:4" s="191" customFormat="1">
      <c r="A747" s="224"/>
      <c r="B747" s="224"/>
      <c r="C747" s="224"/>
      <c r="D747" s="224"/>
    </row>
    <row r="748" spans="1:4" s="191" customFormat="1">
      <c r="A748" s="224"/>
      <c r="B748" s="224"/>
      <c r="C748" s="224"/>
      <c r="D748" s="224"/>
    </row>
    <row r="749" spans="1:4" s="191" customFormat="1">
      <c r="A749" s="224"/>
      <c r="B749" s="224"/>
      <c r="C749" s="224"/>
      <c r="D749" s="224"/>
    </row>
    <row r="750" spans="1:4" s="191" customFormat="1">
      <c r="A750" s="224"/>
      <c r="B750" s="224"/>
      <c r="C750" s="224"/>
      <c r="D750" s="224"/>
    </row>
    <row r="751" spans="1:4" s="191" customFormat="1">
      <c r="A751" s="224"/>
      <c r="B751" s="224"/>
      <c r="C751" s="224"/>
      <c r="D751" s="224"/>
    </row>
    <row r="752" spans="1:4" s="191" customFormat="1">
      <c r="A752" s="224"/>
      <c r="B752" s="224"/>
      <c r="C752" s="224"/>
      <c r="D752" s="224"/>
    </row>
    <row r="753" spans="1:4" s="191" customFormat="1">
      <c r="A753" s="224"/>
      <c r="B753" s="224"/>
      <c r="C753" s="224"/>
      <c r="D753" s="224"/>
    </row>
    <row r="754" spans="1:4" s="191" customFormat="1">
      <c r="A754" s="224"/>
      <c r="B754" s="224"/>
      <c r="C754" s="224"/>
      <c r="D754" s="224"/>
    </row>
    <row r="755" spans="1:4" s="191" customFormat="1">
      <c r="A755" s="224"/>
      <c r="B755" s="224"/>
      <c r="C755" s="224"/>
      <c r="D755" s="224"/>
    </row>
    <row r="756" spans="1:4" s="191" customFormat="1">
      <c r="A756" s="224"/>
      <c r="B756" s="224"/>
      <c r="C756" s="224"/>
      <c r="D756" s="224"/>
    </row>
    <row r="757" spans="1:4" s="191" customFormat="1">
      <c r="A757" s="224"/>
      <c r="B757" s="224"/>
      <c r="C757" s="224"/>
      <c r="D757" s="224"/>
    </row>
  </sheetData>
  <sheetProtection sheet="1" objects="1" scenarios="1"/>
  <mergeCells count="5">
    <mergeCell ref="B231:D231"/>
    <mergeCell ref="A1:Q1"/>
    <mergeCell ref="A2:Q2"/>
    <mergeCell ref="A3:Q3"/>
    <mergeCell ref="B157:D157"/>
  </mergeCells>
  <conditionalFormatting sqref="B63 C62:C63 C137">
    <cfRule type="cellIs" dxfId="3" priority="2" stopIfTrue="1" operator="equal">
      <formula>"tie to PF Core IS"</formula>
    </cfRule>
  </conditionalFormatting>
  <conditionalFormatting sqref="B137">
    <cfRule type="cellIs" dxfId="2"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2" manualBreakCount="2">
    <brk id="61" max="16" man="1"/>
    <brk id="112"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595"/>
  <sheetViews>
    <sheetView showGridLines="0" zoomScaleNormal="100" zoomScaleSheetLayoutView="100" workbookViewId="0">
      <pane xSplit="4" ySplit="8" topLeftCell="E9" activePane="bottomRight" state="frozen"/>
      <selection pane="topRight" activeCell="E1" sqref="E1"/>
      <selection pane="bottomLeft" activeCell="A9" sqref="A9"/>
      <selection pane="bottomRight" activeCell="E9" sqref="E9"/>
    </sheetView>
  </sheetViews>
  <sheetFormatPr defaultColWidth="8.7109375" defaultRowHeight="15"/>
  <cols>
    <col min="1" max="3" width="2.7109375" style="1" customWidth="1"/>
    <col min="4" max="4" width="56.7109375" style="1" customWidth="1"/>
    <col min="5" max="13" width="9.7109375" style="22" customWidth="1"/>
    <col min="14" max="14" width="1.42578125" style="13" customWidth="1"/>
    <col min="15" max="16384" width="8.7109375" style="13"/>
  </cols>
  <sheetData>
    <row r="1" spans="1:39" s="16" customFormat="1" ht="15" customHeight="1" collapsed="1">
      <c r="A1" s="726" t="s">
        <v>28</v>
      </c>
      <c r="B1" s="726"/>
      <c r="C1" s="726"/>
      <c r="D1" s="726"/>
      <c r="E1" s="726"/>
      <c r="F1" s="726"/>
      <c r="G1" s="726"/>
      <c r="H1" s="726"/>
      <c r="I1" s="726"/>
      <c r="J1" s="726"/>
      <c r="K1" s="726"/>
      <c r="L1" s="726"/>
      <c r="M1" s="726"/>
      <c r="N1" s="726"/>
    </row>
    <row r="2" spans="1:39" s="16" customFormat="1" ht="15" customHeight="1">
      <c r="A2" s="726" t="s">
        <v>220</v>
      </c>
      <c r="B2" s="726"/>
      <c r="C2" s="726"/>
      <c r="D2" s="726"/>
      <c r="E2" s="726"/>
      <c r="F2" s="726"/>
      <c r="G2" s="726"/>
      <c r="H2" s="726"/>
      <c r="I2" s="726"/>
      <c r="J2" s="726"/>
      <c r="K2" s="726"/>
      <c r="L2" s="726"/>
      <c r="M2" s="726"/>
      <c r="N2" s="726"/>
    </row>
    <row r="3" spans="1:39" s="16" customFormat="1" ht="15" customHeight="1">
      <c r="A3" s="726" t="s">
        <v>218</v>
      </c>
      <c r="B3" s="726"/>
      <c r="C3" s="726"/>
      <c r="D3" s="726"/>
      <c r="E3" s="726"/>
      <c r="F3" s="726"/>
      <c r="G3" s="726"/>
      <c r="H3" s="726"/>
      <c r="I3" s="726"/>
      <c r="J3" s="726"/>
      <c r="K3" s="726"/>
      <c r="L3" s="726"/>
      <c r="M3" s="726"/>
      <c r="N3" s="726"/>
      <c r="O3" s="15"/>
      <c r="S3" s="15"/>
    </row>
    <row r="4" spans="1:39" s="29" customFormat="1" ht="5.25" customHeight="1">
      <c r="A4" s="27"/>
      <c r="B4" s="28"/>
      <c r="C4" s="28"/>
      <c r="D4" s="28"/>
      <c r="E4" s="28"/>
      <c r="F4" s="28"/>
      <c r="G4" s="28"/>
      <c r="H4" s="28"/>
      <c r="I4" s="28"/>
      <c r="J4" s="28"/>
      <c r="K4" s="28"/>
      <c r="L4" s="28"/>
      <c r="M4" s="28"/>
      <c r="O4" s="82"/>
      <c r="S4" s="82"/>
    </row>
    <row r="5" spans="1:39">
      <c r="A5" s="9" t="s">
        <v>57</v>
      </c>
    </row>
    <row r="6" spans="1:39" customFormat="1" ht="12.75">
      <c r="A6" s="75"/>
      <c r="B6" s="75"/>
      <c r="C6" s="75"/>
      <c r="D6" s="75"/>
      <c r="E6" s="67" t="s">
        <v>6</v>
      </c>
      <c r="F6" s="424" t="s">
        <v>3</v>
      </c>
      <c r="G6" s="435" t="s">
        <v>4</v>
      </c>
      <c r="H6" s="561" t="s">
        <v>5</v>
      </c>
      <c r="I6" s="608" t="s">
        <v>6</v>
      </c>
      <c r="J6" s="626" t="s">
        <v>3</v>
      </c>
      <c r="K6" s="637" t="s">
        <v>4</v>
      </c>
      <c r="L6" s="655" t="s">
        <v>5</v>
      </c>
      <c r="M6" s="661" t="s">
        <v>6</v>
      </c>
    </row>
    <row r="7" spans="1:39" customFormat="1" ht="12.75">
      <c r="A7" s="67"/>
      <c r="B7" s="67"/>
      <c r="C7" s="67"/>
      <c r="D7" s="67"/>
      <c r="E7" s="67" t="s">
        <v>157</v>
      </c>
      <c r="F7" s="424" t="s">
        <v>173</v>
      </c>
      <c r="G7" s="435" t="s">
        <v>173</v>
      </c>
      <c r="H7" s="561" t="s">
        <v>173</v>
      </c>
      <c r="I7" s="608" t="s">
        <v>173</v>
      </c>
      <c r="J7" s="626" t="s">
        <v>213</v>
      </c>
      <c r="K7" s="637" t="s">
        <v>213</v>
      </c>
      <c r="L7" s="655" t="s">
        <v>213</v>
      </c>
      <c r="M7" s="661" t="s">
        <v>213</v>
      </c>
    </row>
    <row r="8" spans="1:39" customFormat="1" ht="12.75">
      <c r="E8" s="99" t="s">
        <v>66</v>
      </c>
      <c r="F8" s="99" t="s">
        <v>66</v>
      </c>
      <c r="G8" s="99" t="s">
        <v>66</v>
      </c>
      <c r="H8" s="99" t="s">
        <v>66</v>
      </c>
      <c r="I8" s="99" t="s">
        <v>66</v>
      </c>
      <c r="J8" s="99" t="s">
        <v>66</v>
      </c>
      <c r="K8" s="99" t="s">
        <v>66</v>
      </c>
      <c r="L8" s="99" t="s">
        <v>66</v>
      </c>
      <c r="M8" s="99" t="s">
        <v>66</v>
      </c>
      <c r="N8" s="100"/>
    </row>
    <row r="9" spans="1:39" ht="5.25" customHeight="1">
      <c r="E9" s="92"/>
      <c r="F9" s="92"/>
      <c r="G9" s="92"/>
      <c r="H9" s="92"/>
      <c r="I9" s="92"/>
      <c r="J9" s="92"/>
      <c r="K9" s="92"/>
      <c r="L9" s="92"/>
      <c r="M9" s="92"/>
    </row>
    <row r="10" spans="1:39" ht="12.75">
      <c r="A10" s="3"/>
      <c r="B10" s="372" t="s">
        <v>63</v>
      </c>
      <c r="C10" s="4"/>
      <c r="D10" s="3"/>
      <c r="E10" s="470">
        <v>7500</v>
      </c>
      <c r="F10" s="470">
        <f>SUM('QTD P&amp;L'!F9:I9)</f>
        <v>7359</v>
      </c>
      <c r="G10" s="470">
        <f>SUM('QTD P&amp;L'!G9:J9)</f>
        <v>7114</v>
      </c>
      <c r="H10" s="470">
        <f>SUM('QTD P&amp;L'!H9:K9)</f>
        <v>6884</v>
      </c>
      <c r="I10" s="470">
        <v>6489</v>
      </c>
      <c r="J10" s="470">
        <f>SUM('QTD P&amp;L'!J9:M9)</f>
        <v>6452</v>
      </c>
      <c r="K10" s="470">
        <f>SUM('QTD P&amp;L'!K9:N9)</f>
        <v>6988</v>
      </c>
      <c r="L10" s="470">
        <f>SUM('QTD P&amp;L'!L9:O9)</f>
        <v>7660</v>
      </c>
      <c r="M10" s="221">
        <v>8086</v>
      </c>
      <c r="O10" s="117"/>
      <c r="P10" s="117"/>
      <c r="Q10" s="117"/>
      <c r="R10" s="117"/>
      <c r="Y10" s="117"/>
      <c r="Z10" s="117"/>
      <c r="AA10" s="117"/>
      <c r="AB10" s="117"/>
      <c r="AC10" s="117"/>
      <c r="AD10" s="117"/>
      <c r="AE10" s="117"/>
      <c r="AF10" s="117"/>
      <c r="AG10" s="117"/>
      <c r="AH10" s="117"/>
      <c r="AI10" s="117"/>
      <c r="AJ10" s="117"/>
      <c r="AK10" s="117"/>
      <c r="AL10" s="117"/>
      <c r="AM10" s="117"/>
    </row>
    <row r="11" spans="1:39" ht="12.75">
      <c r="A11" s="3"/>
      <c r="B11" s="372" t="s">
        <v>62</v>
      </c>
      <c r="C11" s="4"/>
      <c r="D11" s="3"/>
      <c r="E11" s="470"/>
      <c r="F11" s="470"/>
      <c r="G11" s="470"/>
      <c r="H11" s="470"/>
      <c r="I11" s="470"/>
      <c r="J11" s="470"/>
      <c r="K11" s="470"/>
      <c r="L11" s="470"/>
      <c r="M11" s="221"/>
      <c r="O11" s="117"/>
    </row>
    <row r="12" spans="1:39" ht="12.75">
      <c r="A12" s="3"/>
      <c r="B12" s="372"/>
      <c r="C12" s="372" t="s">
        <v>90</v>
      </c>
      <c r="D12" s="3"/>
      <c r="E12" s="470"/>
      <c r="F12" s="470"/>
      <c r="G12" s="470"/>
      <c r="H12" s="470"/>
      <c r="I12" s="470"/>
      <c r="J12" s="470"/>
      <c r="K12" s="470"/>
      <c r="L12" s="470"/>
      <c r="M12" s="221"/>
      <c r="O12" s="117"/>
      <c r="Q12" s="117"/>
      <c r="R12" s="117"/>
    </row>
    <row r="13" spans="1:39" ht="12.75">
      <c r="A13" s="5"/>
      <c r="B13" s="377"/>
      <c r="C13" s="373" t="s">
        <v>91</v>
      </c>
      <c r="D13" s="5"/>
      <c r="E13" s="471">
        <v>719</v>
      </c>
      <c r="F13" s="471">
        <f>SUM('QTD P&amp;L'!F12:I12)</f>
        <v>708</v>
      </c>
      <c r="G13" s="471">
        <f>SUM('QTD P&amp;L'!G12:J12)</f>
        <v>681</v>
      </c>
      <c r="H13" s="471">
        <f>SUM('QTD P&amp;L'!H12:K12)</f>
        <v>691</v>
      </c>
      <c r="I13" s="471">
        <v>656</v>
      </c>
      <c r="J13" s="471">
        <f>SUM('QTD P&amp;L'!J12:M12)</f>
        <v>623</v>
      </c>
      <c r="K13" s="471">
        <f>SUM('QTD P&amp;L'!K12:N12)</f>
        <v>661</v>
      </c>
      <c r="L13" s="471">
        <f>SUM('QTD P&amp;L'!L12:O12)</f>
        <v>625</v>
      </c>
      <c r="M13" s="677">
        <v>705</v>
      </c>
      <c r="O13" s="117"/>
      <c r="Q13" s="117"/>
      <c r="R13" s="117"/>
      <c r="Y13" s="117"/>
      <c r="Z13" s="117"/>
      <c r="AA13" s="117"/>
      <c r="AB13" s="117"/>
      <c r="AC13" s="117"/>
      <c r="AD13" s="117"/>
      <c r="AE13" s="117"/>
      <c r="AF13" s="117"/>
      <c r="AG13" s="117"/>
      <c r="AH13" s="117"/>
      <c r="AI13" s="117"/>
      <c r="AJ13" s="117"/>
      <c r="AK13" s="117"/>
      <c r="AL13" s="117"/>
      <c r="AM13" s="117"/>
    </row>
    <row r="14" spans="1:39" ht="12.75">
      <c r="A14" s="5"/>
      <c r="B14" s="377"/>
      <c r="C14" s="373" t="s">
        <v>92</v>
      </c>
      <c r="D14" s="5"/>
      <c r="E14" s="471">
        <v>371</v>
      </c>
      <c r="F14" s="471">
        <f>SUM('QTD P&amp;L'!F13:I13)</f>
        <v>337</v>
      </c>
      <c r="G14" s="471">
        <f>SUM('QTD P&amp;L'!G13:J13)</f>
        <v>339</v>
      </c>
      <c r="H14" s="471">
        <f>SUM('QTD P&amp;L'!H13:K13)</f>
        <v>328</v>
      </c>
      <c r="I14" s="471">
        <v>240</v>
      </c>
      <c r="J14" s="471">
        <f>SUM('QTD P&amp;L'!J13:M13)</f>
        <v>211</v>
      </c>
      <c r="K14" s="471">
        <f>SUM('QTD P&amp;L'!K13:N13)</f>
        <v>193</v>
      </c>
      <c r="L14" s="471">
        <f>SUM('QTD P&amp;L'!L13:O13)</f>
        <v>221</v>
      </c>
      <c r="M14" s="677">
        <v>269</v>
      </c>
      <c r="O14" s="117"/>
      <c r="Q14" s="117"/>
      <c r="R14" s="117"/>
      <c r="Y14" s="117"/>
      <c r="Z14" s="117"/>
      <c r="AA14" s="117"/>
      <c r="AB14" s="117"/>
      <c r="AC14" s="117"/>
      <c r="AD14" s="117"/>
      <c r="AE14" s="117"/>
      <c r="AF14" s="117"/>
      <c r="AG14" s="117"/>
      <c r="AH14" s="117"/>
      <c r="AI14" s="117"/>
      <c r="AJ14" s="117"/>
      <c r="AK14" s="117"/>
      <c r="AL14" s="117"/>
      <c r="AM14" s="117"/>
    </row>
    <row r="15" spans="1:39" ht="12.75">
      <c r="A15" s="5"/>
      <c r="B15" s="377"/>
      <c r="C15" s="372" t="s">
        <v>259</v>
      </c>
      <c r="D15" s="5"/>
      <c r="E15" s="471"/>
      <c r="F15" s="471"/>
      <c r="G15" s="471"/>
      <c r="H15" s="471"/>
      <c r="I15" s="471"/>
      <c r="J15" s="471"/>
      <c r="K15" s="471"/>
      <c r="L15" s="471"/>
      <c r="M15" s="677"/>
      <c r="O15" s="117"/>
      <c r="Q15" s="117"/>
      <c r="R15" s="117"/>
      <c r="Y15" s="117"/>
      <c r="Z15" s="117"/>
      <c r="AA15" s="117"/>
      <c r="AB15" s="117"/>
      <c r="AC15" s="117"/>
      <c r="AD15" s="117"/>
      <c r="AE15" s="117"/>
      <c r="AF15" s="117"/>
      <c r="AG15" s="117"/>
      <c r="AH15" s="117"/>
      <c r="AI15" s="117"/>
      <c r="AJ15" s="117"/>
      <c r="AK15" s="117"/>
      <c r="AL15" s="117"/>
      <c r="AM15" s="117"/>
    </row>
    <row r="16" spans="1:39" ht="12.75">
      <c r="A16" s="5"/>
      <c r="B16" s="377"/>
      <c r="C16" s="373" t="s">
        <v>93</v>
      </c>
      <c r="D16" s="5"/>
      <c r="E16" s="471">
        <v>1028</v>
      </c>
      <c r="F16" s="471">
        <f>SUM('QTD P&amp;L'!F15:I15)</f>
        <v>997</v>
      </c>
      <c r="G16" s="471">
        <f>SUM('QTD P&amp;L'!G15:J15)</f>
        <v>977</v>
      </c>
      <c r="H16" s="471">
        <f>SUM('QTD P&amp;L'!H15:K15)</f>
        <v>966</v>
      </c>
      <c r="I16" s="471">
        <v>965</v>
      </c>
      <c r="J16" s="471">
        <f>SUM('QTD P&amp;L'!J15:M15)</f>
        <v>985</v>
      </c>
      <c r="K16" s="471">
        <f>SUM('QTD P&amp;L'!K15:N15)</f>
        <v>1026</v>
      </c>
      <c r="L16" s="471">
        <f>SUM('QTD P&amp;L'!L15:O15)</f>
        <v>1070</v>
      </c>
      <c r="M16" s="677">
        <v>1131</v>
      </c>
      <c r="O16" s="117"/>
      <c r="Q16" s="117"/>
      <c r="R16" s="117"/>
      <c r="Y16" s="117"/>
      <c r="Z16" s="117"/>
      <c r="AA16" s="117"/>
      <c r="AB16" s="117"/>
      <c r="AC16" s="117"/>
      <c r="AD16" s="117"/>
      <c r="AE16" s="117"/>
      <c r="AF16" s="117"/>
      <c r="AG16" s="117"/>
      <c r="AH16" s="117"/>
      <c r="AI16" s="117"/>
      <c r="AJ16" s="117"/>
      <c r="AK16" s="117"/>
      <c r="AL16" s="117"/>
      <c r="AM16" s="117"/>
    </row>
    <row r="17" spans="1:39" ht="12.75">
      <c r="A17" s="5"/>
      <c r="B17" s="377"/>
      <c r="C17" s="373" t="s">
        <v>92</v>
      </c>
      <c r="D17" s="5"/>
      <c r="E17" s="471">
        <v>399</v>
      </c>
      <c r="F17" s="471">
        <f>SUM('QTD P&amp;L'!F16:I16)</f>
        <v>376</v>
      </c>
      <c r="G17" s="471">
        <f>SUM('QTD P&amp;L'!G16:J16)</f>
        <v>344</v>
      </c>
      <c r="H17" s="471">
        <f>SUM('QTD P&amp;L'!H16:K16)</f>
        <v>285</v>
      </c>
      <c r="I17" s="471">
        <v>233</v>
      </c>
      <c r="J17" s="471">
        <f>SUM('QTD P&amp;L'!J16:M16)</f>
        <v>217</v>
      </c>
      <c r="K17" s="471">
        <f>SUM('QTD P&amp;L'!K16:N16)</f>
        <v>192</v>
      </c>
      <c r="L17" s="471">
        <f>SUM('QTD P&amp;L'!L16:O16)</f>
        <v>183</v>
      </c>
      <c r="M17" s="677">
        <v>155</v>
      </c>
      <c r="O17" s="117"/>
      <c r="Q17" s="117"/>
      <c r="R17" s="117"/>
      <c r="Y17" s="117"/>
      <c r="Z17" s="117"/>
      <c r="AA17" s="117"/>
      <c r="AB17" s="117"/>
      <c r="AC17" s="117"/>
      <c r="AD17" s="117"/>
      <c r="AE17" s="117"/>
      <c r="AF17" s="117"/>
      <c r="AG17" s="117"/>
      <c r="AH17" s="117"/>
      <c r="AI17" s="117"/>
      <c r="AJ17" s="117"/>
      <c r="AK17" s="117"/>
      <c r="AL17" s="117"/>
      <c r="AM17" s="117"/>
    </row>
    <row r="18" spans="1:39" ht="12.75">
      <c r="A18" s="5"/>
      <c r="B18" s="5"/>
      <c r="C18" s="1" t="s">
        <v>29</v>
      </c>
      <c r="D18" s="5"/>
      <c r="E18" s="472">
        <v>1101</v>
      </c>
      <c r="F18" s="472">
        <f>SUM('QTD P&amp;L'!F17:I17)</f>
        <v>1092</v>
      </c>
      <c r="G18" s="472">
        <f>SUM('QTD P&amp;L'!G17:J17)</f>
        <v>1081</v>
      </c>
      <c r="H18" s="472">
        <f>SUM('QTD P&amp;L'!H17:K17)</f>
        <v>1028</v>
      </c>
      <c r="I18" s="472">
        <v>998</v>
      </c>
      <c r="J18" s="472">
        <f>SUM('QTD P&amp;L'!J17:M17)</f>
        <v>988</v>
      </c>
      <c r="K18" s="472">
        <f>SUM('QTD P&amp;L'!K17:N17)</f>
        <v>1035</v>
      </c>
      <c r="L18" s="472">
        <f>SUM('QTD P&amp;L'!L17:O17)</f>
        <v>1099</v>
      </c>
      <c r="M18" s="678">
        <v>1150</v>
      </c>
      <c r="O18" s="117"/>
      <c r="P18" s="145"/>
      <c r="Q18" s="145"/>
      <c r="R18" s="145"/>
      <c r="S18" s="145"/>
      <c r="T18" s="145"/>
      <c r="U18" s="145"/>
      <c r="V18" s="145"/>
      <c r="W18" s="145"/>
      <c r="Y18" s="117"/>
      <c r="Z18" s="117"/>
      <c r="AA18" s="117"/>
      <c r="AB18" s="117"/>
      <c r="AC18" s="117"/>
      <c r="AD18" s="117"/>
      <c r="AE18" s="117"/>
      <c r="AF18" s="117"/>
      <c r="AG18" s="117"/>
      <c r="AH18" s="117"/>
      <c r="AI18" s="117"/>
      <c r="AJ18" s="117"/>
      <c r="AK18" s="117"/>
      <c r="AL18" s="117"/>
      <c r="AM18" s="117"/>
    </row>
    <row r="19" spans="1:39" ht="12.75">
      <c r="A19" s="5"/>
      <c r="B19" s="5"/>
      <c r="C19" s="1" t="s">
        <v>30</v>
      </c>
      <c r="D19" s="5"/>
      <c r="E19" s="472">
        <v>1062</v>
      </c>
      <c r="F19" s="472">
        <f>SUM('QTD P&amp;L'!F18:I18)</f>
        <v>1017</v>
      </c>
      <c r="G19" s="472">
        <f>SUM('QTD P&amp;L'!G18:J18)</f>
        <v>982</v>
      </c>
      <c r="H19" s="472">
        <f>SUM('QTD P&amp;L'!H18:K18)</f>
        <v>901</v>
      </c>
      <c r="I19" s="472">
        <v>926</v>
      </c>
      <c r="J19" s="472">
        <f>SUM('QTD P&amp;L'!J18:M18)</f>
        <v>962</v>
      </c>
      <c r="K19" s="472">
        <f>SUM('QTD P&amp;L'!K18:N18)</f>
        <v>1013</v>
      </c>
      <c r="L19" s="472">
        <f>SUM('QTD P&amp;L'!L18:O18)</f>
        <v>1069</v>
      </c>
      <c r="M19" s="678">
        <v>1064</v>
      </c>
      <c r="O19" s="117"/>
      <c r="P19" s="145"/>
      <c r="Q19" s="145"/>
      <c r="R19" s="145"/>
      <c r="S19" s="145"/>
      <c r="T19" s="145"/>
      <c r="U19" s="145"/>
      <c r="V19" s="145"/>
      <c r="W19" s="145"/>
      <c r="Y19" s="117"/>
      <c r="Z19" s="117"/>
      <c r="AA19" s="117"/>
      <c r="AB19" s="117"/>
      <c r="AC19" s="117"/>
      <c r="AD19" s="117"/>
      <c r="AE19" s="117"/>
      <c r="AF19" s="117"/>
      <c r="AG19" s="117"/>
      <c r="AH19" s="117"/>
      <c r="AI19" s="117"/>
      <c r="AJ19" s="117"/>
      <c r="AK19" s="117"/>
      <c r="AL19" s="117"/>
      <c r="AM19" s="117"/>
    </row>
    <row r="20" spans="1:39" ht="12.75">
      <c r="A20" s="5"/>
      <c r="B20" s="5"/>
      <c r="C20" s="1" t="s">
        <v>31</v>
      </c>
      <c r="D20" s="5"/>
      <c r="E20" s="472">
        <v>822</v>
      </c>
      <c r="F20" s="472">
        <f>SUM('QTD P&amp;L'!F19:I19)</f>
        <v>802</v>
      </c>
      <c r="G20" s="472">
        <f>SUM('QTD P&amp;L'!G19:J19)</f>
        <v>756</v>
      </c>
      <c r="H20" s="472">
        <f>SUM('QTD P&amp;L'!H19:K19)</f>
        <v>725</v>
      </c>
      <c r="I20" s="472">
        <v>732</v>
      </c>
      <c r="J20" s="472">
        <f>SUM('QTD P&amp;L'!J19:M19)</f>
        <v>719</v>
      </c>
      <c r="K20" s="472">
        <f>SUM('QTD P&amp;L'!K19:N19)</f>
        <v>724</v>
      </c>
      <c r="L20" s="472">
        <f>SUM('QTD P&amp;L'!L19:O19)</f>
        <v>733</v>
      </c>
      <c r="M20" s="678">
        <v>784</v>
      </c>
      <c r="O20" s="117"/>
      <c r="P20" s="145"/>
      <c r="Q20" s="145"/>
      <c r="R20" s="145"/>
      <c r="S20" s="145"/>
      <c r="T20" s="145"/>
      <c r="U20" s="145"/>
      <c r="V20" s="145"/>
      <c r="W20" s="145"/>
      <c r="Y20" s="117"/>
      <c r="Z20" s="117"/>
      <c r="AA20" s="117"/>
      <c r="AB20" s="117"/>
      <c r="AC20" s="117"/>
      <c r="AD20" s="117"/>
      <c r="AE20" s="117"/>
      <c r="AF20" s="117"/>
      <c r="AG20" s="117"/>
      <c r="AH20" s="117"/>
      <c r="AI20" s="117"/>
      <c r="AJ20" s="117"/>
      <c r="AK20" s="117"/>
      <c r="AL20" s="117"/>
      <c r="AM20" s="117"/>
    </row>
    <row r="21" spans="1:39">
      <c r="A21" s="5"/>
      <c r="B21" s="5"/>
      <c r="C21" s="1" t="s">
        <v>181</v>
      </c>
      <c r="D21" s="5"/>
      <c r="E21" s="473">
        <v>10</v>
      </c>
      <c r="F21" s="473">
        <f>SUM('QTD P&amp;L'!F20:I20)</f>
        <v>67</v>
      </c>
      <c r="G21" s="473">
        <f>SUM('QTD P&amp;L'!G20:J20)</f>
        <v>89</v>
      </c>
      <c r="H21" s="473">
        <f>SUM('QTD P&amp;L'!H20:K20)</f>
        <v>113</v>
      </c>
      <c r="I21" s="473">
        <v>132</v>
      </c>
      <c r="J21" s="473">
        <f>SUM('QTD P&amp;L'!J20:M20)</f>
        <v>98</v>
      </c>
      <c r="K21" s="473">
        <f>SUM('QTD P&amp;L'!K20:N20)</f>
        <v>82</v>
      </c>
      <c r="L21" s="473">
        <f>SUM('QTD P&amp;L'!L20:O20)</f>
        <v>67</v>
      </c>
      <c r="M21" s="222">
        <v>94</v>
      </c>
      <c r="O21" s="117"/>
      <c r="P21" s="145"/>
      <c r="Q21" s="145"/>
      <c r="R21" s="145"/>
      <c r="S21" s="145"/>
      <c r="T21" s="145"/>
      <c r="U21" s="145"/>
      <c r="V21" s="145"/>
      <c r="W21" s="145"/>
      <c r="Y21" s="117"/>
      <c r="Z21" s="117"/>
      <c r="AA21" s="117"/>
      <c r="AB21" s="117"/>
      <c r="AC21" s="117"/>
      <c r="AD21" s="117"/>
      <c r="AE21" s="117"/>
      <c r="AF21" s="117"/>
      <c r="AG21" s="117"/>
      <c r="AH21" s="117"/>
      <c r="AI21" s="117"/>
      <c r="AJ21" s="117"/>
      <c r="AK21" s="117"/>
      <c r="AL21" s="117"/>
      <c r="AM21" s="117"/>
    </row>
    <row r="22" spans="1:39">
      <c r="A22" s="5"/>
      <c r="B22" s="5"/>
      <c r="C22" s="5"/>
      <c r="D22" s="5" t="s">
        <v>61</v>
      </c>
      <c r="E22" s="473">
        <f t="shared" ref="E22:F22" si="0">SUM(E13:E21)</f>
        <v>5512</v>
      </c>
      <c r="F22" s="473">
        <f t="shared" si="0"/>
        <v>5396</v>
      </c>
      <c r="G22" s="473">
        <f t="shared" ref="G22:H22" si="1">SUM(G13:G21)</f>
        <v>5249</v>
      </c>
      <c r="H22" s="473">
        <f t="shared" si="1"/>
        <v>5037</v>
      </c>
      <c r="I22" s="473">
        <f t="shared" ref="I22:J22" si="2">SUM(I13:I21)</f>
        <v>4882</v>
      </c>
      <c r="J22" s="473">
        <f t="shared" si="2"/>
        <v>4803</v>
      </c>
      <c r="K22" s="473">
        <f t="shared" ref="K22:L22" si="3">SUM(K13:K21)</f>
        <v>4926</v>
      </c>
      <c r="L22" s="473">
        <f t="shared" si="3"/>
        <v>5067</v>
      </c>
      <c r="M22" s="222">
        <f t="shared" ref="M22" si="4">SUM(M13:M21)</f>
        <v>5352</v>
      </c>
      <c r="O22" s="117"/>
      <c r="P22" s="147"/>
      <c r="Q22" s="147"/>
      <c r="R22" s="147"/>
      <c r="S22" s="147"/>
      <c r="T22" s="147"/>
      <c r="U22" s="147"/>
      <c r="V22" s="147"/>
      <c r="W22" s="147"/>
      <c r="Y22" s="117"/>
      <c r="Z22" s="117"/>
      <c r="AA22" s="117"/>
      <c r="AB22" s="117"/>
      <c r="AC22" s="117"/>
      <c r="AD22" s="117"/>
      <c r="AE22" s="117"/>
      <c r="AF22" s="117"/>
      <c r="AG22" s="117"/>
      <c r="AH22" s="117"/>
      <c r="AI22" s="117"/>
      <c r="AJ22" s="117"/>
      <c r="AK22" s="117"/>
      <c r="AL22" s="117"/>
      <c r="AM22" s="117"/>
    </row>
    <row r="23" spans="1:39" ht="12.75">
      <c r="A23" s="6"/>
      <c r="B23" s="12" t="s">
        <v>1</v>
      </c>
      <c r="C23" s="374"/>
      <c r="D23" s="6"/>
      <c r="E23" s="474">
        <f t="shared" ref="E23:G23" si="5">+E10-E22</f>
        <v>1988</v>
      </c>
      <c r="F23" s="474">
        <f t="shared" si="5"/>
        <v>1963</v>
      </c>
      <c r="G23" s="474">
        <f t="shared" si="5"/>
        <v>1865</v>
      </c>
      <c r="H23" s="474">
        <f t="shared" ref="H23:I23" si="6">+H10-H22</f>
        <v>1847</v>
      </c>
      <c r="I23" s="474">
        <f t="shared" si="6"/>
        <v>1607</v>
      </c>
      <c r="J23" s="474">
        <f t="shared" ref="J23:K23" si="7">+J10-J22</f>
        <v>1649</v>
      </c>
      <c r="K23" s="474">
        <f t="shared" si="7"/>
        <v>2062</v>
      </c>
      <c r="L23" s="474">
        <f t="shared" ref="L23:M23" si="8">+L10-L22</f>
        <v>2593</v>
      </c>
      <c r="M23" s="679">
        <f t="shared" si="8"/>
        <v>2734</v>
      </c>
      <c r="O23" s="117"/>
      <c r="P23" s="146"/>
      <c r="Q23" s="146"/>
      <c r="R23" s="146"/>
      <c r="S23" s="146"/>
      <c r="T23" s="146"/>
      <c r="U23" s="146"/>
      <c r="V23" s="146"/>
      <c r="W23" s="146"/>
      <c r="Y23" s="117"/>
      <c r="Z23" s="117"/>
      <c r="AA23" s="117"/>
      <c r="AB23" s="117"/>
      <c r="AC23" s="117"/>
      <c r="AD23" s="117"/>
      <c r="AE23" s="117"/>
      <c r="AF23" s="117"/>
      <c r="AG23" s="117"/>
      <c r="AH23" s="117"/>
      <c r="AI23" s="117"/>
      <c r="AJ23" s="117"/>
      <c r="AK23" s="117"/>
      <c r="AL23" s="117"/>
      <c r="AM23" s="117"/>
    </row>
    <row r="24" spans="1:39">
      <c r="A24" s="7"/>
      <c r="B24" s="115" t="s">
        <v>81</v>
      </c>
      <c r="C24" s="7"/>
      <c r="D24" s="7"/>
      <c r="E24" s="472">
        <v>71</v>
      </c>
      <c r="F24" s="472">
        <f>SUM('QTD P&amp;L'!F23:I23)</f>
        <v>46</v>
      </c>
      <c r="G24" s="472">
        <f>SUM('QTD P&amp;L'!G23:J23)</f>
        <v>-14</v>
      </c>
      <c r="H24" s="472">
        <f>SUM('QTD P&amp;L'!H23:K23)</f>
        <v>-29</v>
      </c>
      <c r="I24" s="472">
        <v>-26</v>
      </c>
      <c r="J24" s="472">
        <f>SUM('QTD P&amp;L'!J23:M23)</f>
        <v>-21</v>
      </c>
      <c r="K24" s="472">
        <f>SUM('QTD P&amp;L'!K23:N23)</f>
        <v>35</v>
      </c>
      <c r="L24" s="472">
        <f>SUM('QTD P&amp;L'!L23:O23)</f>
        <v>62</v>
      </c>
      <c r="M24" s="678">
        <v>87</v>
      </c>
      <c r="O24" s="117"/>
      <c r="P24" s="147"/>
      <c r="Q24" s="147"/>
      <c r="R24" s="147"/>
      <c r="S24" s="147"/>
      <c r="T24" s="147"/>
      <c r="U24" s="147"/>
      <c r="V24" s="147"/>
      <c r="W24" s="147"/>
      <c r="Y24" s="117"/>
      <c r="Z24" s="117"/>
      <c r="AA24" s="117"/>
      <c r="AB24" s="117"/>
      <c r="AC24" s="117"/>
      <c r="AD24" s="117"/>
      <c r="AE24" s="117"/>
      <c r="AF24" s="117"/>
      <c r="AG24" s="117"/>
      <c r="AH24" s="117"/>
      <c r="AI24" s="117"/>
      <c r="AJ24" s="117"/>
      <c r="AK24" s="117"/>
      <c r="AL24" s="117"/>
      <c r="AM24" s="117"/>
    </row>
    <row r="25" spans="1:39">
      <c r="A25" s="7"/>
      <c r="B25" s="115" t="s">
        <v>119</v>
      </c>
      <c r="C25" s="7"/>
      <c r="D25" s="7"/>
      <c r="E25" s="473">
        <v>40</v>
      </c>
      <c r="F25" s="473">
        <f>SUM('QTD P&amp;L'!F24:I24)</f>
        <v>40</v>
      </c>
      <c r="G25" s="473">
        <f>SUM('QTD P&amp;L'!G24:J24)</f>
        <v>40</v>
      </c>
      <c r="H25" s="473">
        <f>SUM('QTD P&amp;L'!H24:K24)</f>
        <v>0</v>
      </c>
      <c r="I25" s="473">
        <f>SUM('QTD P&amp;L'!I24:L24)</f>
        <v>0</v>
      </c>
      <c r="J25" s="473">
        <f>SUM('QTD P&amp;L'!J24:M24)</f>
        <v>0</v>
      </c>
      <c r="K25" s="473">
        <f>SUM('QTD P&amp;L'!K24:N24)</f>
        <v>0</v>
      </c>
      <c r="L25" s="473">
        <f>SUM('QTD P&amp;L'!L24:O24)</f>
        <v>31</v>
      </c>
      <c r="M25" s="222">
        <v>31</v>
      </c>
      <c r="O25" s="117"/>
      <c r="P25" s="147"/>
      <c r="Q25" s="147"/>
      <c r="R25" s="147"/>
      <c r="S25" s="147"/>
      <c r="T25" s="147"/>
      <c r="U25" s="147"/>
      <c r="V25" s="147"/>
      <c r="W25" s="147"/>
      <c r="Y25" s="117"/>
      <c r="Z25" s="117"/>
      <c r="AA25" s="117"/>
      <c r="AB25" s="117"/>
      <c r="AC25" s="117"/>
      <c r="AD25" s="117"/>
      <c r="AE25" s="117"/>
      <c r="AF25" s="117"/>
      <c r="AG25" s="117"/>
      <c r="AH25" s="117"/>
      <c r="AI25" s="117"/>
      <c r="AJ25" s="117"/>
      <c r="AK25" s="117"/>
      <c r="AL25" s="117"/>
      <c r="AM25" s="117"/>
    </row>
    <row r="26" spans="1:39" ht="12.75">
      <c r="A26" s="7"/>
      <c r="B26" s="10" t="s">
        <v>77</v>
      </c>
      <c r="C26" s="376"/>
      <c r="D26" s="7"/>
      <c r="E26" s="472">
        <f t="shared" ref="E26" si="9">E23-E24-E25</f>
        <v>1877</v>
      </c>
      <c r="F26" s="472">
        <f t="shared" ref="F26:G26" si="10">F23-F24-F25</f>
        <v>1877</v>
      </c>
      <c r="G26" s="472">
        <f t="shared" si="10"/>
        <v>1839</v>
      </c>
      <c r="H26" s="472">
        <f t="shared" ref="H26:I26" si="11">H23-H24-H25</f>
        <v>1876</v>
      </c>
      <c r="I26" s="472">
        <f t="shared" si="11"/>
        <v>1633</v>
      </c>
      <c r="J26" s="472">
        <f t="shared" ref="J26:K26" si="12">J23-J24-J25</f>
        <v>1670</v>
      </c>
      <c r="K26" s="472">
        <f t="shared" si="12"/>
        <v>2027</v>
      </c>
      <c r="L26" s="472">
        <f t="shared" ref="L26:M26" si="13">L23-L24-L25</f>
        <v>2500</v>
      </c>
      <c r="M26" s="678">
        <f t="shared" si="13"/>
        <v>2616</v>
      </c>
      <c r="O26" s="117"/>
      <c r="P26" s="145"/>
      <c r="Q26" s="145"/>
      <c r="R26" s="145"/>
      <c r="S26" s="145"/>
      <c r="T26" s="145"/>
      <c r="U26" s="145"/>
      <c r="V26" s="145"/>
      <c r="W26" s="145"/>
      <c r="Y26" s="117"/>
      <c r="Z26" s="117"/>
      <c r="AA26" s="117"/>
      <c r="AB26" s="117"/>
      <c r="AC26" s="117"/>
      <c r="AD26" s="117"/>
      <c r="AE26" s="117"/>
      <c r="AF26" s="117"/>
      <c r="AG26" s="117"/>
      <c r="AH26" s="117"/>
      <c r="AI26" s="117"/>
      <c r="AJ26" s="117"/>
      <c r="AK26" s="117"/>
      <c r="AL26" s="117"/>
      <c r="AM26" s="117"/>
    </row>
    <row r="27" spans="1:39">
      <c r="A27" s="7"/>
      <c r="B27" s="377" t="s">
        <v>78</v>
      </c>
      <c r="C27" s="376"/>
      <c r="D27" s="7"/>
      <c r="E27" s="444">
        <f>64-35</f>
        <v>29</v>
      </c>
      <c r="F27" s="444">
        <f>SUM('QTD P&amp;L'!F26:I26)</f>
        <v>83</v>
      </c>
      <c r="G27" s="444">
        <f>SUM('QTD P&amp;L'!G26:J26)</f>
        <v>119</v>
      </c>
      <c r="H27" s="444">
        <f>SUM('QTD P&amp;L'!H26:K26)</f>
        <v>212</v>
      </c>
      <c r="I27" s="444">
        <v>130</v>
      </c>
      <c r="J27" s="444">
        <f>SUM('QTD P&amp;L'!J26:M26)</f>
        <v>108</v>
      </c>
      <c r="K27" s="444">
        <f>SUM('QTD P&amp;L'!K26:N26)</f>
        <v>213</v>
      </c>
      <c r="L27" s="444">
        <f>SUM('QTD P&amp;L'!L26:O26)</f>
        <v>286</v>
      </c>
      <c r="M27" s="194">
        <v>419</v>
      </c>
      <c r="O27" s="117"/>
      <c r="P27" s="71"/>
      <c r="Q27" s="71"/>
      <c r="R27" s="71"/>
      <c r="S27" s="71"/>
      <c r="T27" s="71"/>
      <c r="U27" s="71"/>
      <c r="V27" s="71"/>
      <c r="W27" s="71"/>
      <c r="Y27" s="117"/>
      <c r="Z27" s="117"/>
      <c r="AA27" s="117"/>
      <c r="AB27" s="117"/>
      <c r="AC27" s="117"/>
      <c r="AD27" s="117"/>
      <c r="AE27" s="117"/>
      <c r="AF27" s="117"/>
      <c r="AG27" s="117"/>
      <c r="AH27" s="117"/>
      <c r="AI27" s="117"/>
      <c r="AJ27" s="117"/>
      <c r="AK27" s="117"/>
      <c r="AL27" s="117"/>
      <c r="AM27" s="117"/>
    </row>
    <row r="28" spans="1:39">
      <c r="A28" s="4"/>
      <c r="B28" s="12" t="s">
        <v>2</v>
      </c>
      <c r="C28" s="4"/>
      <c r="D28" s="4"/>
      <c r="E28" s="446">
        <f t="shared" ref="E28:G28" si="14">E26-E27</f>
        <v>1848</v>
      </c>
      <c r="F28" s="446">
        <f t="shared" si="14"/>
        <v>1794</v>
      </c>
      <c r="G28" s="446">
        <f t="shared" si="14"/>
        <v>1720</v>
      </c>
      <c r="H28" s="446">
        <f t="shared" ref="H28:I28" si="15">H26-H27</f>
        <v>1664</v>
      </c>
      <c r="I28" s="446">
        <f t="shared" si="15"/>
        <v>1503</v>
      </c>
      <c r="J28" s="446">
        <f t="shared" ref="J28:K28" si="16">J26-J27</f>
        <v>1562</v>
      </c>
      <c r="K28" s="446">
        <f t="shared" si="16"/>
        <v>1814</v>
      </c>
      <c r="L28" s="446">
        <f t="shared" ref="L28:M28" si="17">L26-L27</f>
        <v>2214</v>
      </c>
      <c r="M28" s="196">
        <f t="shared" si="17"/>
        <v>2197</v>
      </c>
      <c r="O28" s="117"/>
      <c r="P28" s="73"/>
      <c r="Q28" s="73"/>
      <c r="R28" s="73"/>
      <c r="S28" s="73"/>
      <c r="T28" s="73"/>
      <c r="U28" s="73"/>
      <c r="V28" s="73"/>
      <c r="W28" s="73"/>
      <c r="Y28" s="117"/>
      <c r="Z28" s="117"/>
      <c r="AA28" s="117"/>
      <c r="AB28" s="117"/>
      <c r="AC28" s="117"/>
      <c r="AD28" s="117"/>
      <c r="AE28" s="117"/>
      <c r="AF28" s="117"/>
      <c r="AG28" s="117"/>
      <c r="AH28" s="117"/>
      <c r="AI28" s="117"/>
      <c r="AJ28" s="117"/>
      <c r="AK28" s="117"/>
      <c r="AL28" s="117"/>
      <c r="AM28" s="117"/>
    </row>
    <row r="29" spans="1:39" ht="9.75" customHeight="1">
      <c r="A29" s="4"/>
      <c r="B29" s="12"/>
      <c r="C29" s="4"/>
      <c r="D29" s="4"/>
      <c r="E29" s="446"/>
      <c r="F29" s="446"/>
      <c r="G29" s="446"/>
      <c r="H29" s="446"/>
      <c r="I29" s="446"/>
      <c r="J29" s="446"/>
      <c r="K29" s="446"/>
      <c r="L29" s="446"/>
      <c r="M29" s="196"/>
      <c r="O29" s="117"/>
      <c r="P29" s="73"/>
      <c r="Q29" s="73"/>
      <c r="R29" s="73"/>
      <c r="S29" s="73"/>
      <c r="T29" s="73"/>
      <c r="U29" s="73"/>
      <c r="V29" s="73"/>
      <c r="W29" s="73"/>
    </row>
    <row r="30" spans="1:39" s="25" customFormat="1" ht="12.75">
      <c r="A30" s="30"/>
      <c r="B30" s="31" t="s">
        <v>22</v>
      </c>
      <c r="C30" s="31"/>
      <c r="D30" s="31"/>
      <c r="E30" s="449"/>
      <c r="F30" s="449"/>
      <c r="G30" s="449"/>
      <c r="H30" s="449"/>
      <c r="I30" s="449"/>
      <c r="J30" s="449"/>
      <c r="K30" s="449"/>
      <c r="L30" s="449"/>
      <c r="M30" s="199"/>
      <c r="O30" s="117"/>
      <c r="P30" s="148"/>
      <c r="Q30" s="148"/>
      <c r="R30" s="148"/>
      <c r="S30" s="148"/>
      <c r="T30" s="148"/>
      <c r="U30" s="148"/>
      <c r="V30" s="148"/>
      <c r="W30" s="148"/>
    </row>
    <row r="31" spans="1:39" s="25" customFormat="1" ht="12.75">
      <c r="A31" s="30"/>
      <c r="B31" s="31"/>
      <c r="C31" s="31" t="s">
        <v>24</v>
      </c>
      <c r="D31" s="31"/>
      <c r="E31" s="475">
        <v>2.4300000000000002</v>
      </c>
      <c r="F31" s="475">
        <f>SUM('QTD P&amp;L'!F30:I30)</f>
        <v>2.35</v>
      </c>
      <c r="G31" s="475">
        <f>SUM('QTD P&amp;L'!G30:J30)</f>
        <v>2.25</v>
      </c>
      <c r="H31" s="475">
        <f>SUM('QTD P&amp;L'!H30:K30)</f>
        <v>2.1799999999999997</v>
      </c>
      <c r="I31" s="475">
        <v>1.96</v>
      </c>
      <c r="J31" s="475">
        <f>SUM('QTD P&amp;L'!J30:M30)</f>
        <v>2.04</v>
      </c>
      <c r="K31" s="475">
        <f>SUM('QTD P&amp;L'!K30:N30)</f>
        <v>2.3600000000000003</v>
      </c>
      <c r="L31" s="475">
        <f>SUM('QTD P&amp;L'!L30:O30)</f>
        <v>2.87</v>
      </c>
      <c r="M31" s="680">
        <f>SUM('QTD P&amp;L'!M30:P30)</f>
        <v>2.8500000000000005</v>
      </c>
      <c r="O31" s="118"/>
      <c r="P31" s="149"/>
      <c r="Q31" s="149"/>
      <c r="R31" s="149"/>
      <c r="S31" s="149"/>
      <c r="T31" s="149"/>
      <c r="U31" s="149"/>
      <c r="V31" s="149"/>
      <c r="W31" s="149"/>
      <c r="Y31" s="118"/>
      <c r="Z31" s="118"/>
      <c r="AA31" s="118"/>
      <c r="AB31" s="118"/>
      <c r="AC31" s="118"/>
      <c r="AD31" s="118"/>
      <c r="AE31" s="118"/>
      <c r="AF31" s="118"/>
      <c r="AG31" s="118"/>
      <c r="AH31" s="118"/>
      <c r="AI31" s="118"/>
      <c r="AJ31" s="118"/>
      <c r="AK31" s="118"/>
      <c r="AL31" s="118"/>
      <c r="AM31" s="118"/>
    </row>
    <row r="32" spans="1:39" s="25" customFormat="1" ht="12.75">
      <c r="A32" s="30"/>
      <c r="B32" s="31"/>
      <c r="C32" s="31" t="s">
        <v>25</v>
      </c>
      <c r="D32" s="31"/>
      <c r="E32" s="475">
        <v>2.4</v>
      </c>
      <c r="F32" s="475">
        <f>SUM('QTD P&amp;L'!F31:I31)</f>
        <v>2.33</v>
      </c>
      <c r="G32" s="475">
        <f>SUM('QTD P&amp;L'!G31:J31)</f>
        <v>2.2400000000000002</v>
      </c>
      <c r="H32" s="475">
        <f>SUM('QTD P&amp;L'!H31:K31)</f>
        <v>2.16</v>
      </c>
      <c r="I32" s="475">
        <v>1.95</v>
      </c>
      <c r="J32" s="475">
        <f>SUM('QTD P&amp;L'!J31:M31)</f>
        <v>2.02</v>
      </c>
      <c r="K32" s="475">
        <f>SUM('QTD P&amp;L'!K31:N31)</f>
        <v>2.34</v>
      </c>
      <c r="L32" s="475">
        <f>SUM('QTD P&amp;L'!L31:O31)</f>
        <v>2.8600000000000003</v>
      </c>
      <c r="M32" s="680">
        <v>2.82</v>
      </c>
      <c r="O32" s="118"/>
      <c r="P32" s="149"/>
      <c r="Q32" s="149"/>
      <c r="R32" s="149"/>
      <c r="S32" s="149"/>
      <c r="T32" s="149"/>
      <c r="U32" s="149"/>
      <c r="V32" s="149"/>
      <c r="W32" s="149"/>
      <c r="Y32" s="118"/>
      <c r="Z32" s="118"/>
      <c r="AA32" s="118"/>
      <c r="AB32" s="118"/>
      <c r="AC32" s="118"/>
      <c r="AD32" s="118"/>
      <c r="AE32" s="118"/>
      <c r="AF32" s="118"/>
      <c r="AG32" s="118"/>
      <c r="AH32" s="118"/>
      <c r="AI32" s="118"/>
      <c r="AJ32" s="118"/>
      <c r="AK32" s="118"/>
      <c r="AL32" s="118"/>
      <c r="AM32" s="118"/>
    </row>
    <row r="33" spans="1:39" s="25" customFormat="1" ht="4.1500000000000004" customHeight="1">
      <c r="A33" s="30"/>
      <c r="B33" s="31"/>
      <c r="C33" s="31"/>
      <c r="D33" s="31"/>
      <c r="E33" s="476"/>
      <c r="F33" s="476"/>
      <c r="G33" s="476"/>
      <c r="H33" s="476"/>
      <c r="I33" s="476"/>
      <c r="J33" s="476"/>
      <c r="K33" s="476"/>
      <c r="L33" s="476"/>
      <c r="M33" s="681"/>
      <c r="O33" s="117"/>
      <c r="Q33" s="117"/>
      <c r="R33" s="117"/>
      <c r="Y33" s="117"/>
      <c r="Z33" s="117"/>
      <c r="AA33" s="117"/>
      <c r="AB33" s="117"/>
      <c r="AC33" s="117"/>
      <c r="AD33" s="117"/>
      <c r="AE33" s="117"/>
      <c r="AF33" s="117"/>
      <c r="AG33" s="117"/>
      <c r="AH33" s="117"/>
      <c r="AI33" s="117"/>
      <c r="AJ33" s="117"/>
      <c r="AK33" s="117"/>
      <c r="AL33" s="117"/>
      <c r="AM33" s="117"/>
    </row>
    <row r="34" spans="1:39" s="25" customFormat="1">
      <c r="A34" s="30"/>
      <c r="B34" s="32" t="s">
        <v>23</v>
      </c>
      <c r="C34" s="30"/>
      <c r="D34" s="31"/>
      <c r="E34" s="476"/>
      <c r="F34" s="476"/>
      <c r="G34" s="476"/>
      <c r="H34" s="476"/>
      <c r="I34" s="476"/>
      <c r="J34" s="476"/>
      <c r="K34" s="476"/>
      <c r="L34" s="476"/>
      <c r="M34" s="681"/>
      <c r="O34" s="117"/>
      <c r="Q34" s="117"/>
      <c r="R34" s="117"/>
      <c r="Y34" s="117"/>
      <c r="Z34" s="117"/>
      <c r="AA34" s="117"/>
      <c r="AB34" s="117"/>
      <c r="AC34" s="117"/>
      <c r="AD34" s="117"/>
      <c r="AE34" s="117"/>
      <c r="AF34" s="117"/>
      <c r="AG34" s="117"/>
      <c r="AH34" s="117"/>
      <c r="AI34" s="117"/>
      <c r="AJ34" s="117"/>
      <c r="AK34" s="117"/>
      <c r="AL34" s="117"/>
      <c r="AM34" s="117"/>
    </row>
    <row r="35" spans="1:39" s="25" customFormat="1" ht="12.75">
      <c r="A35" s="30"/>
      <c r="B35" s="31"/>
      <c r="C35" s="32" t="s">
        <v>24</v>
      </c>
      <c r="D35" s="31"/>
      <c r="E35" s="477">
        <v>762</v>
      </c>
      <c r="F35" s="477">
        <f>AVERAGE('QTD P&amp;L'!F34:I34)</f>
        <v>762.75</v>
      </c>
      <c r="G35" s="477">
        <f>AVERAGE('QTD P&amp;L'!G34:J34)</f>
        <v>764</v>
      </c>
      <c r="H35" s="477">
        <f>AVERAGE('QTD P&amp;L'!H34:K34)</f>
        <v>765</v>
      </c>
      <c r="I35" s="477">
        <v>767</v>
      </c>
      <c r="J35" s="477">
        <f>AVERAGE('QTD P&amp;L'!J34:M34)</f>
        <v>767.5</v>
      </c>
      <c r="K35" s="477">
        <f>AVERAGE('QTD P&amp;L'!K34:N34)</f>
        <v>768.75</v>
      </c>
      <c r="L35" s="477">
        <f>AVERAGE('QTD P&amp;L'!L34:O34)</f>
        <v>770</v>
      </c>
      <c r="M35" s="682">
        <v>771</v>
      </c>
      <c r="O35" s="117"/>
      <c r="P35" s="150"/>
      <c r="Q35" s="150"/>
      <c r="R35" s="150"/>
      <c r="S35" s="150"/>
      <c r="T35" s="150"/>
      <c r="U35" s="150"/>
      <c r="V35" s="150"/>
      <c r="W35" s="150"/>
      <c r="Y35" s="117"/>
      <c r="Z35" s="117"/>
      <c r="AA35" s="117"/>
      <c r="AB35" s="117"/>
      <c r="AC35" s="117"/>
      <c r="AD35" s="117"/>
      <c r="AE35" s="117"/>
      <c r="AF35" s="117"/>
      <c r="AG35" s="117"/>
      <c r="AH35" s="117"/>
      <c r="AI35" s="117"/>
      <c r="AJ35" s="117"/>
      <c r="AK35" s="117"/>
      <c r="AL35" s="117"/>
      <c r="AM35" s="117"/>
    </row>
    <row r="36" spans="1:39" s="25" customFormat="1" ht="12.75">
      <c r="A36" s="30"/>
      <c r="B36" s="31"/>
      <c r="C36" s="32" t="s">
        <v>25</v>
      </c>
      <c r="D36" s="31"/>
      <c r="E36" s="477">
        <v>771</v>
      </c>
      <c r="F36" s="477">
        <f>AVERAGE('QTD P&amp;L'!F35:I35)</f>
        <v>770.5</v>
      </c>
      <c r="G36" s="477">
        <f>AVERAGE('QTD P&amp;L'!G35:J35)</f>
        <v>770.5</v>
      </c>
      <c r="H36" s="477">
        <f>AVERAGE('QTD P&amp;L'!H35:K35)</f>
        <v>770.5</v>
      </c>
      <c r="I36" s="477">
        <v>771</v>
      </c>
      <c r="J36" s="477">
        <f>AVERAGE('QTD P&amp;L'!J35:M35)</f>
        <v>772</v>
      </c>
      <c r="K36" s="477">
        <f>AVERAGE('QTD P&amp;L'!K35:N35)</f>
        <v>773.5</v>
      </c>
      <c r="L36" s="477">
        <f>AVERAGE('QTD P&amp;L'!L35:O35)</f>
        <v>775.5</v>
      </c>
      <c r="M36" s="682">
        <v>778</v>
      </c>
      <c r="O36" s="117"/>
      <c r="P36" s="150"/>
      <c r="Q36" s="150"/>
      <c r="R36" s="150"/>
      <c r="S36" s="150"/>
      <c r="T36" s="150"/>
      <c r="U36" s="150"/>
      <c r="V36" s="150"/>
      <c r="W36" s="150"/>
      <c r="Y36" s="117"/>
      <c r="Z36" s="117"/>
      <c r="AA36" s="117"/>
      <c r="AB36" s="117"/>
      <c r="AC36" s="117"/>
      <c r="AD36" s="117"/>
      <c r="AE36" s="117"/>
      <c r="AF36" s="117"/>
      <c r="AG36" s="117"/>
      <c r="AH36" s="117"/>
      <c r="AI36" s="117"/>
      <c r="AJ36" s="117"/>
      <c r="AK36" s="117"/>
      <c r="AL36" s="117"/>
      <c r="AM36" s="117"/>
    </row>
    <row r="37" spans="1:39" s="25" customFormat="1" ht="12.75">
      <c r="A37" s="30"/>
      <c r="B37" s="31"/>
      <c r="C37" s="32"/>
      <c r="D37" s="31"/>
      <c r="E37" s="478"/>
      <c r="F37" s="478"/>
      <c r="G37" s="478"/>
      <c r="H37" s="478"/>
      <c r="I37" s="478"/>
      <c r="J37" s="478"/>
      <c r="K37" s="478"/>
      <c r="L37" s="478"/>
      <c r="M37" s="683"/>
      <c r="O37" s="117"/>
      <c r="P37" s="144"/>
      <c r="Q37" s="144"/>
      <c r="R37" s="144"/>
      <c r="S37" s="144"/>
      <c r="T37" s="144"/>
      <c r="U37" s="144"/>
      <c r="V37" s="144"/>
      <c r="W37" s="144"/>
    </row>
    <row r="38" spans="1:39" ht="12.75">
      <c r="A38" s="9" t="s">
        <v>27</v>
      </c>
      <c r="B38" s="14"/>
      <c r="D38" s="14"/>
      <c r="E38" s="479"/>
      <c r="F38" s="479"/>
      <c r="G38" s="479"/>
      <c r="H38" s="479"/>
      <c r="I38" s="479"/>
      <c r="J38" s="479"/>
      <c r="K38" s="479"/>
      <c r="L38" s="479"/>
      <c r="M38" s="684"/>
      <c r="O38" s="117"/>
      <c r="P38" s="144"/>
      <c r="Q38" s="144"/>
      <c r="R38" s="144"/>
      <c r="S38" s="144"/>
      <c r="T38" s="144"/>
      <c r="U38" s="144"/>
      <c r="V38" s="144"/>
      <c r="W38" s="144"/>
    </row>
    <row r="39" spans="1:39" ht="12.75">
      <c r="A39" s="17"/>
      <c r="B39" s="14"/>
      <c r="D39" s="14"/>
      <c r="E39" s="480" t="str">
        <f t="shared" ref="E39:I39" si="18">E6</f>
        <v>Q4</v>
      </c>
      <c r="F39" s="480" t="str">
        <f t="shared" si="18"/>
        <v>Q1</v>
      </c>
      <c r="G39" s="480" t="str">
        <f t="shared" si="18"/>
        <v>Q2</v>
      </c>
      <c r="H39" s="480" t="str">
        <f t="shared" si="18"/>
        <v>Q3</v>
      </c>
      <c r="I39" s="480" t="str">
        <f t="shared" si="18"/>
        <v>Q4</v>
      </c>
      <c r="J39" s="480" t="str">
        <f t="shared" ref="J39:K39" si="19">J6</f>
        <v>Q1</v>
      </c>
      <c r="K39" s="480" t="str">
        <f t="shared" si="19"/>
        <v>Q2</v>
      </c>
      <c r="L39" s="480" t="str">
        <f t="shared" ref="L39:M39" si="20">L6</f>
        <v>Q3</v>
      </c>
      <c r="M39" s="685" t="str">
        <f t="shared" si="20"/>
        <v>Q4</v>
      </c>
      <c r="O39" s="117"/>
      <c r="P39" s="144"/>
      <c r="Q39" s="144"/>
      <c r="R39" s="144"/>
      <c r="S39" s="144"/>
      <c r="T39" s="144"/>
      <c r="U39" s="144"/>
      <c r="V39" s="144"/>
      <c r="W39" s="144"/>
    </row>
    <row r="40" spans="1:39" ht="12.75">
      <c r="A40" s="17"/>
      <c r="B40" s="14"/>
      <c r="D40" s="14"/>
      <c r="E40" s="480" t="str">
        <f t="shared" ref="E40:I40" si="21">E7</f>
        <v>CY18</v>
      </c>
      <c r="F40" s="480" t="str">
        <f t="shared" si="21"/>
        <v>CY19</v>
      </c>
      <c r="G40" s="480" t="str">
        <f t="shared" si="21"/>
        <v>CY19</v>
      </c>
      <c r="H40" s="480" t="str">
        <f t="shared" si="21"/>
        <v>CY19</v>
      </c>
      <c r="I40" s="480" t="str">
        <f t="shared" si="21"/>
        <v>CY19</v>
      </c>
      <c r="J40" s="480" t="str">
        <f t="shared" ref="J40:K40" si="22">J7</f>
        <v>CY20</v>
      </c>
      <c r="K40" s="480" t="str">
        <f t="shared" si="22"/>
        <v>CY20</v>
      </c>
      <c r="L40" s="480" t="str">
        <f t="shared" ref="L40:M40" si="23">L7</f>
        <v>CY20</v>
      </c>
      <c r="M40" s="685" t="str">
        <f t="shared" si="23"/>
        <v>CY20</v>
      </c>
      <c r="O40" s="117"/>
      <c r="P40" s="144"/>
      <c r="Q40" s="144"/>
      <c r="R40" s="144"/>
      <c r="S40" s="144"/>
      <c r="T40" s="144"/>
      <c r="U40" s="144"/>
      <c r="V40" s="144"/>
      <c r="W40" s="144"/>
    </row>
    <row r="41" spans="1:39" ht="12.75">
      <c r="A41" s="17"/>
      <c r="B41" s="14"/>
      <c r="D41" s="14"/>
      <c r="E41" s="481" t="s">
        <v>66</v>
      </c>
      <c r="F41" s="481" t="s">
        <v>66</v>
      </c>
      <c r="G41" s="481" t="s">
        <v>66</v>
      </c>
      <c r="H41" s="481" t="s">
        <v>66</v>
      </c>
      <c r="I41" s="481" t="s">
        <v>66</v>
      </c>
      <c r="J41" s="481" t="s">
        <v>66</v>
      </c>
      <c r="K41" s="481" t="s">
        <v>66</v>
      </c>
      <c r="L41" s="481" t="s">
        <v>66</v>
      </c>
      <c r="M41" s="686" t="s">
        <v>66</v>
      </c>
      <c r="O41" s="117"/>
      <c r="P41" s="144"/>
      <c r="Q41" s="144"/>
      <c r="R41" s="144"/>
      <c r="S41" s="144"/>
      <c r="T41" s="144"/>
      <c r="U41" s="144"/>
      <c r="V41" s="144"/>
      <c r="W41" s="144"/>
    </row>
    <row r="42" spans="1:39" ht="12.75">
      <c r="A42" s="17"/>
      <c r="B42" s="14"/>
      <c r="D42" s="14"/>
      <c r="E42" s="482"/>
      <c r="F42" s="482"/>
      <c r="G42" s="482"/>
      <c r="H42" s="482"/>
      <c r="I42" s="482"/>
      <c r="J42" s="482"/>
      <c r="K42" s="482"/>
      <c r="L42" s="482"/>
      <c r="M42" s="687"/>
      <c r="O42" s="117"/>
      <c r="P42" s="144"/>
      <c r="Q42" s="144"/>
      <c r="R42" s="144"/>
      <c r="S42" s="144"/>
      <c r="T42" s="144"/>
      <c r="U42" s="144"/>
      <c r="V42" s="144"/>
      <c r="W42" s="144"/>
    </row>
    <row r="43" spans="1:39" ht="12.75">
      <c r="A43" s="17"/>
      <c r="B43" s="372" t="s">
        <v>62</v>
      </c>
      <c r="D43" s="14"/>
      <c r="E43" s="482"/>
      <c r="F43" s="482"/>
      <c r="G43" s="482"/>
      <c r="H43" s="482"/>
      <c r="I43" s="482"/>
      <c r="J43" s="482"/>
      <c r="K43" s="482"/>
      <c r="L43" s="482"/>
      <c r="M43" s="687"/>
      <c r="O43" s="117"/>
      <c r="P43" s="144"/>
      <c r="Q43" s="144"/>
      <c r="R43" s="144"/>
      <c r="S43" s="144"/>
      <c r="T43" s="144"/>
      <c r="U43" s="144"/>
      <c r="V43" s="144"/>
      <c r="W43" s="144"/>
    </row>
    <row r="44" spans="1:39" ht="12.75">
      <c r="A44" s="17"/>
      <c r="B44" s="372"/>
      <c r="C44" s="372" t="s">
        <v>90</v>
      </c>
      <c r="D44" s="3"/>
      <c r="E44" s="482"/>
      <c r="F44" s="482"/>
      <c r="G44" s="482"/>
      <c r="H44" s="482"/>
      <c r="I44" s="482"/>
      <c r="J44" s="482"/>
      <c r="K44" s="482"/>
      <c r="L44" s="482"/>
      <c r="M44" s="687"/>
      <c r="O44" s="117"/>
      <c r="P44" s="144"/>
      <c r="Q44" s="117"/>
      <c r="R44" s="117"/>
    </row>
    <row r="45" spans="1:39" ht="12.75">
      <c r="A45" s="5"/>
      <c r="B45" s="13"/>
      <c r="C45" s="373" t="s">
        <v>91</v>
      </c>
      <c r="D45" s="5"/>
      <c r="E45" s="483">
        <f t="shared" ref="E45:I45" si="24">E13/E$10</f>
        <v>9.5866666666666669E-2</v>
      </c>
      <c r="F45" s="483">
        <f t="shared" si="24"/>
        <v>9.6208724011414601E-2</v>
      </c>
      <c r="G45" s="483">
        <f t="shared" si="24"/>
        <v>9.5726736013494518E-2</v>
      </c>
      <c r="H45" s="483">
        <f t="shared" si="24"/>
        <v>0.10037768739105171</v>
      </c>
      <c r="I45" s="483">
        <f t="shared" si="24"/>
        <v>0.10109415934658653</v>
      </c>
      <c r="J45" s="483">
        <f t="shared" ref="J45:K45" si="25">J13/J$10</f>
        <v>9.655920644761315E-2</v>
      </c>
      <c r="K45" s="483">
        <f t="shared" si="25"/>
        <v>9.4590726960503718E-2</v>
      </c>
      <c r="L45" s="483">
        <f t="shared" ref="L45" si="26">L13/L$10</f>
        <v>8.159268929503917E-2</v>
      </c>
      <c r="M45" s="688">
        <f>M13/M$10</f>
        <v>8.718773188226564E-2</v>
      </c>
      <c r="O45" s="117"/>
      <c r="P45" s="144"/>
      <c r="Q45" s="117"/>
      <c r="R45" s="117"/>
      <c r="Y45" s="117"/>
      <c r="Z45" s="117"/>
      <c r="AA45" s="117"/>
      <c r="AB45" s="117"/>
      <c r="AC45" s="117"/>
      <c r="AD45" s="117"/>
      <c r="AE45" s="117"/>
      <c r="AF45" s="117"/>
    </row>
    <row r="46" spans="1:39" ht="12.75">
      <c r="A46" s="5"/>
      <c r="B46" s="13"/>
      <c r="C46" s="373" t="s">
        <v>92</v>
      </c>
      <c r="D46" s="5"/>
      <c r="E46" s="483">
        <f t="shared" ref="E46:I46" si="27">E14/E$10</f>
        <v>4.9466666666666666E-2</v>
      </c>
      <c r="F46" s="483">
        <f t="shared" si="27"/>
        <v>4.5794265525207233E-2</v>
      </c>
      <c r="G46" s="483">
        <f t="shared" si="27"/>
        <v>4.7652516165307843E-2</v>
      </c>
      <c r="H46" s="483">
        <f t="shared" si="27"/>
        <v>4.764671702498547E-2</v>
      </c>
      <c r="I46" s="483">
        <f t="shared" si="27"/>
        <v>3.6985668053629218E-2</v>
      </c>
      <c r="J46" s="483">
        <f t="shared" ref="J46:K46" si="28">J14/J$10</f>
        <v>3.2703037817730936E-2</v>
      </c>
      <c r="K46" s="483">
        <f t="shared" si="28"/>
        <v>2.7618775042930737E-2</v>
      </c>
      <c r="L46" s="483">
        <f t="shared" ref="L46:M46" si="29">L14/L$10</f>
        <v>2.8851174934725849E-2</v>
      </c>
      <c r="M46" s="688">
        <f t="shared" si="29"/>
        <v>3.3267375711105614E-2</v>
      </c>
      <c r="O46" s="117"/>
      <c r="Q46" s="117"/>
      <c r="R46" s="117"/>
      <c r="Y46" s="134"/>
      <c r="Z46" s="134"/>
      <c r="AA46" s="134"/>
      <c r="AB46" s="134"/>
      <c r="AC46" s="134"/>
      <c r="AD46" s="134"/>
      <c r="AE46" s="134"/>
      <c r="AF46" s="134"/>
    </row>
    <row r="47" spans="1:39" ht="12.75">
      <c r="A47" s="5"/>
      <c r="B47" s="13"/>
      <c r="C47" s="372" t="s">
        <v>259</v>
      </c>
      <c r="D47" s="5"/>
      <c r="E47" s="483"/>
      <c r="F47" s="483"/>
      <c r="G47" s="483"/>
      <c r="H47" s="483"/>
      <c r="I47" s="483"/>
      <c r="J47" s="483"/>
      <c r="K47" s="483"/>
      <c r="L47" s="483"/>
      <c r="M47" s="688"/>
      <c r="O47" s="117"/>
      <c r="Q47" s="117"/>
      <c r="R47" s="117"/>
      <c r="Y47" s="134"/>
      <c r="Z47" s="134"/>
      <c r="AA47" s="134"/>
      <c r="AB47" s="134"/>
      <c r="AC47" s="134"/>
      <c r="AD47" s="134"/>
      <c r="AE47" s="134"/>
      <c r="AF47" s="134"/>
    </row>
    <row r="48" spans="1:39" ht="12.75">
      <c r="A48" s="5"/>
      <c r="B48" s="13"/>
      <c r="C48" s="373" t="s">
        <v>93</v>
      </c>
      <c r="D48" s="5"/>
      <c r="E48" s="483">
        <f t="shared" ref="E48:I48" si="30">E16/E$10</f>
        <v>0.13706666666666667</v>
      </c>
      <c r="F48" s="483">
        <f t="shared" si="30"/>
        <v>0.13548036417991574</v>
      </c>
      <c r="G48" s="483">
        <f t="shared" si="30"/>
        <v>0.1373348327242058</v>
      </c>
      <c r="H48" s="483">
        <f t="shared" si="30"/>
        <v>0.14032539221382917</v>
      </c>
      <c r="I48" s="483">
        <f t="shared" si="30"/>
        <v>0.14871320696563414</v>
      </c>
      <c r="J48" s="483">
        <f t="shared" ref="J48:K48" si="31">J16/J$10</f>
        <v>0.15266584004959702</v>
      </c>
      <c r="K48" s="483">
        <f t="shared" si="31"/>
        <v>0.14682312535775616</v>
      </c>
      <c r="L48" s="483">
        <f t="shared" ref="L48:M48" si="32">L16/L$10</f>
        <v>0.13968668407310705</v>
      </c>
      <c r="M48" s="688">
        <f t="shared" si="32"/>
        <v>0.13987138263665594</v>
      </c>
      <c r="O48" s="117"/>
      <c r="Q48" s="117"/>
      <c r="R48" s="117"/>
      <c r="Y48" s="134"/>
      <c r="Z48" s="134"/>
      <c r="AA48" s="134"/>
      <c r="AB48" s="134"/>
      <c r="AC48" s="134"/>
      <c r="AD48" s="134"/>
      <c r="AE48" s="134"/>
      <c r="AF48" s="134"/>
    </row>
    <row r="49" spans="1:32" ht="12.75">
      <c r="A49" s="5"/>
      <c r="B49" s="13"/>
      <c r="C49" s="373" t="s">
        <v>92</v>
      </c>
      <c r="D49" s="5"/>
      <c r="E49" s="483">
        <f t="shared" ref="E49:I49" si="33">E17/E$10</f>
        <v>5.3199999999999997E-2</v>
      </c>
      <c r="F49" s="483">
        <f t="shared" si="33"/>
        <v>5.1093898627530915E-2</v>
      </c>
      <c r="G49" s="483">
        <f t="shared" si="33"/>
        <v>4.8355355636772561E-2</v>
      </c>
      <c r="H49" s="483">
        <f t="shared" si="33"/>
        <v>4.1400348634514819E-2</v>
      </c>
      <c r="I49" s="483">
        <f t="shared" si="33"/>
        <v>3.5906919402065036E-2</v>
      </c>
      <c r="J49" s="483">
        <f t="shared" ref="J49:K49" si="34">J17/J$10</f>
        <v>3.3632982021078735E-2</v>
      </c>
      <c r="K49" s="483">
        <f t="shared" si="34"/>
        <v>2.7475672581568404E-2</v>
      </c>
      <c r="L49" s="483">
        <f t="shared" ref="L49:M49" si="35">L17/L$10</f>
        <v>2.3890339425587468E-2</v>
      </c>
      <c r="M49" s="688">
        <f t="shared" si="35"/>
        <v>1.9168933959930745E-2</v>
      </c>
      <c r="O49" s="117"/>
      <c r="Q49" s="117"/>
      <c r="R49" s="117"/>
      <c r="Y49" s="134"/>
      <c r="Z49" s="134"/>
      <c r="AA49" s="134"/>
      <c r="AB49" s="134"/>
      <c r="AC49" s="134"/>
      <c r="AD49" s="134"/>
      <c r="AE49" s="134"/>
      <c r="AF49" s="134"/>
    </row>
    <row r="50" spans="1:32" ht="12.75">
      <c r="A50" s="5"/>
      <c r="B50" s="5"/>
      <c r="C50" s="1" t="s">
        <v>29</v>
      </c>
      <c r="D50" s="5"/>
      <c r="E50" s="483">
        <f t="shared" ref="E50:I50" si="36">E18/E$10</f>
        <v>0.14680000000000001</v>
      </c>
      <c r="F50" s="483">
        <f t="shared" si="36"/>
        <v>0.14838972686506319</v>
      </c>
      <c r="G50" s="483">
        <f t="shared" si="36"/>
        <v>0.15195389373067192</v>
      </c>
      <c r="H50" s="483">
        <f t="shared" si="36"/>
        <v>0.14933178384660081</v>
      </c>
      <c r="I50" s="483">
        <f t="shared" si="36"/>
        <v>0.15379873632300817</v>
      </c>
      <c r="J50" s="483">
        <f t="shared" ref="J50:K50" si="37">J18/J$10</f>
        <v>0.15313081215127092</v>
      </c>
      <c r="K50" s="483">
        <f t="shared" si="37"/>
        <v>0.14811104751001716</v>
      </c>
      <c r="L50" s="483">
        <f t="shared" ref="L50:M50" si="38">L18/L$10</f>
        <v>0.14347258485639686</v>
      </c>
      <c r="M50" s="688">
        <f t="shared" si="38"/>
        <v>0.14222112292851843</v>
      </c>
      <c r="O50" s="117"/>
      <c r="P50" s="19"/>
      <c r="Q50" s="19"/>
      <c r="R50" s="19"/>
      <c r="S50" s="19"/>
      <c r="T50" s="19"/>
      <c r="U50" s="19"/>
      <c r="V50" s="19"/>
      <c r="W50" s="19"/>
      <c r="Y50" s="134"/>
      <c r="Z50" s="134"/>
      <c r="AA50" s="134"/>
      <c r="AB50" s="134"/>
      <c r="AC50" s="134"/>
      <c r="AD50" s="134"/>
      <c r="AE50" s="134"/>
      <c r="AF50" s="134"/>
    </row>
    <row r="51" spans="1:32" ht="12.75">
      <c r="A51" s="5"/>
      <c r="B51" s="5"/>
      <c r="C51" s="1" t="s">
        <v>30</v>
      </c>
      <c r="D51" s="5"/>
      <c r="E51" s="483">
        <f t="shared" ref="E51:I51" si="39">E19/E$10</f>
        <v>0.1416</v>
      </c>
      <c r="F51" s="483">
        <f t="shared" si="39"/>
        <v>0.13819812474520995</v>
      </c>
      <c r="G51" s="483">
        <f t="shared" si="39"/>
        <v>0.13803767219567051</v>
      </c>
      <c r="H51" s="483">
        <f t="shared" si="39"/>
        <v>0.13088320743753631</v>
      </c>
      <c r="I51" s="483">
        <f t="shared" si="39"/>
        <v>0.14270303590691941</v>
      </c>
      <c r="J51" s="483">
        <f t="shared" ref="J51:K51" si="40">J19/J$10</f>
        <v>0.14910105393676379</v>
      </c>
      <c r="K51" s="483">
        <f t="shared" si="40"/>
        <v>0.14496279336004581</v>
      </c>
      <c r="L51" s="483">
        <f t="shared" ref="L51:M51" si="41">L19/L$10</f>
        <v>0.13955613577023498</v>
      </c>
      <c r="M51" s="688">
        <f t="shared" si="41"/>
        <v>0.1315854563442988</v>
      </c>
      <c r="O51" s="117"/>
      <c r="P51" s="19"/>
      <c r="Q51" s="19"/>
      <c r="R51" s="19"/>
      <c r="S51" s="19"/>
      <c r="T51" s="19"/>
      <c r="U51" s="19"/>
      <c r="V51" s="19"/>
      <c r="W51" s="19"/>
      <c r="Y51" s="134"/>
      <c r="Z51" s="134"/>
      <c r="AA51" s="134"/>
      <c r="AB51" s="134"/>
      <c r="AC51" s="134"/>
      <c r="AD51" s="134"/>
      <c r="AE51" s="134"/>
      <c r="AF51" s="134"/>
    </row>
    <row r="52" spans="1:32" ht="12.75">
      <c r="A52" s="5"/>
      <c r="B52" s="5"/>
      <c r="C52" s="1" t="s">
        <v>31</v>
      </c>
      <c r="D52" s="5"/>
      <c r="E52" s="483">
        <f t="shared" ref="E52:I52" si="42">E20/E$10</f>
        <v>0.1096</v>
      </c>
      <c r="F52" s="483">
        <f t="shared" si="42"/>
        <v>0.10898219866829732</v>
      </c>
      <c r="G52" s="483">
        <f t="shared" si="42"/>
        <v>0.10626932808546528</v>
      </c>
      <c r="H52" s="483">
        <f t="shared" si="42"/>
        <v>0.10531667635095875</v>
      </c>
      <c r="I52" s="483">
        <f t="shared" si="42"/>
        <v>0.11280628756356911</v>
      </c>
      <c r="J52" s="483">
        <f t="shared" ref="J52:K52" si="43">J20/J$10</f>
        <v>0.11143831370117793</v>
      </c>
      <c r="K52" s="483">
        <f t="shared" si="43"/>
        <v>0.10360618202633086</v>
      </c>
      <c r="L52" s="483">
        <f t="shared" ref="L52:M52" si="44">L20/L$10</f>
        <v>9.5691906005221927E-2</v>
      </c>
      <c r="M52" s="688">
        <f t="shared" si="44"/>
        <v>9.6957704674746473E-2</v>
      </c>
      <c r="N52" s="177"/>
      <c r="O52" s="117"/>
      <c r="P52" s="19"/>
      <c r="Q52" s="19"/>
      <c r="R52" s="19"/>
      <c r="S52" s="19"/>
      <c r="T52" s="19"/>
      <c r="U52" s="19"/>
      <c r="V52" s="19"/>
      <c r="W52" s="19"/>
      <c r="Y52" s="134"/>
      <c r="Z52" s="134"/>
      <c r="AA52" s="134"/>
      <c r="AB52" s="134"/>
      <c r="AC52" s="134"/>
      <c r="AD52" s="134"/>
      <c r="AE52" s="134"/>
      <c r="AF52" s="134"/>
    </row>
    <row r="53" spans="1:32">
      <c r="A53" s="5"/>
      <c r="B53" s="5"/>
      <c r="C53" s="1" t="s">
        <v>181</v>
      </c>
      <c r="D53" s="5"/>
      <c r="E53" s="484">
        <f t="shared" ref="E53:I53" si="45">E21/E$10</f>
        <v>1.3333333333333333E-3</v>
      </c>
      <c r="F53" s="484">
        <f t="shared" si="45"/>
        <v>9.1044978937355626E-3</v>
      </c>
      <c r="G53" s="484">
        <f t="shared" si="45"/>
        <v>1.2510542592071971E-2</v>
      </c>
      <c r="H53" s="484">
        <f t="shared" si="45"/>
        <v>1.6414875072632191E-2</v>
      </c>
      <c r="I53" s="484">
        <f t="shared" si="45"/>
        <v>2.034211742949607E-2</v>
      </c>
      <c r="J53" s="484">
        <f t="shared" ref="J53:K53" si="46">J21/J$10</f>
        <v>1.5189088654680719E-2</v>
      </c>
      <c r="K53" s="484">
        <f t="shared" si="46"/>
        <v>1.1734401831711505E-2</v>
      </c>
      <c r="L53" s="484">
        <f t="shared" ref="L53:M53" si="47">L21/L$10</f>
        <v>8.7467362924281977E-3</v>
      </c>
      <c r="M53" s="689">
        <f t="shared" si="47"/>
        <v>1.1625030917635419E-2</v>
      </c>
      <c r="O53" s="117"/>
      <c r="P53" s="19"/>
      <c r="Q53" s="19"/>
      <c r="R53" s="19"/>
      <c r="S53" s="19"/>
      <c r="T53" s="19"/>
      <c r="U53" s="19"/>
      <c r="V53" s="19"/>
      <c r="W53" s="19"/>
      <c r="Y53" s="134"/>
      <c r="Z53" s="134"/>
      <c r="AA53" s="134"/>
      <c r="AB53" s="134"/>
      <c r="AC53" s="134"/>
      <c r="AD53" s="134"/>
      <c r="AE53" s="134"/>
      <c r="AF53" s="134"/>
    </row>
    <row r="54" spans="1:32">
      <c r="A54" s="5"/>
      <c r="B54" s="5"/>
      <c r="C54" s="5"/>
      <c r="D54" s="5" t="s">
        <v>61</v>
      </c>
      <c r="E54" s="484">
        <f t="shared" ref="E54:I54" si="48">E22/E$10</f>
        <v>0.73493333333333333</v>
      </c>
      <c r="F54" s="484">
        <f t="shared" si="48"/>
        <v>0.73325180051637451</v>
      </c>
      <c r="G54" s="484">
        <f t="shared" si="48"/>
        <v>0.73784087714366042</v>
      </c>
      <c r="H54" s="484">
        <f t="shared" si="48"/>
        <v>0.73169668797210929</v>
      </c>
      <c r="I54" s="484">
        <f t="shared" si="48"/>
        <v>0.75235013099090764</v>
      </c>
      <c r="J54" s="484">
        <f t="shared" ref="J54:K54" si="49">J22/J$10</f>
        <v>0.74442033477991321</v>
      </c>
      <c r="K54" s="484">
        <f t="shared" si="49"/>
        <v>0.70492272467086436</v>
      </c>
      <c r="L54" s="484">
        <f t="shared" ref="L54:M54" si="50">L22/L$10</f>
        <v>0.66148825065274153</v>
      </c>
      <c r="M54" s="689">
        <f t="shared" si="50"/>
        <v>0.6618847390551571</v>
      </c>
      <c r="O54" s="117"/>
      <c r="P54" s="20"/>
      <c r="Q54" s="20"/>
      <c r="R54" s="20"/>
      <c r="S54" s="20"/>
      <c r="T54" s="20"/>
      <c r="U54" s="20"/>
      <c r="V54" s="20"/>
      <c r="W54" s="20"/>
      <c r="Y54" s="134"/>
      <c r="Z54" s="134"/>
      <c r="AA54" s="134"/>
      <c r="AB54" s="134"/>
      <c r="AC54" s="134"/>
      <c r="AD54" s="134"/>
      <c r="AE54" s="134"/>
      <c r="AF54" s="134"/>
    </row>
    <row r="55" spans="1:32" ht="12.75">
      <c r="A55" s="6"/>
      <c r="B55" s="12" t="s">
        <v>1</v>
      </c>
      <c r="C55" s="374"/>
      <c r="D55" s="6"/>
      <c r="E55" s="485">
        <f t="shared" ref="E55:I55" si="51">E23/E$10</f>
        <v>0.26506666666666667</v>
      </c>
      <c r="F55" s="485">
        <f t="shared" si="51"/>
        <v>0.26674819948362549</v>
      </c>
      <c r="G55" s="485">
        <f t="shared" si="51"/>
        <v>0.26215912285633963</v>
      </c>
      <c r="H55" s="485">
        <f t="shared" si="51"/>
        <v>0.26830331202789076</v>
      </c>
      <c r="I55" s="485">
        <f t="shared" si="51"/>
        <v>0.2476498690090923</v>
      </c>
      <c r="J55" s="485">
        <f t="shared" ref="J55:K55" si="52">J23/J$10</f>
        <v>0.25557966522008679</v>
      </c>
      <c r="K55" s="485">
        <f t="shared" si="52"/>
        <v>0.29507727532913564</v>
      </c>
      <c r="L55" s="485">
        <f t="shared" ref="L55:M55" si="53">L23/L$10</f>
        <v>0.33851174934725847</v>
      </c>
      <c r="M55" s="690">
        <f t="shared" si="53"/>
        <v>0.33811526094484295</v>
      </c>
      <c r="O55" s="117"/>
      <c r="P55" s="18"/>
      <c r="Q55" s="18"/>
      <c r="R55" s="18"/>
      <c r="S55" s="18"/>
      <c r="T55" s="18"/>
      <c r="U55" s="18"/>
      <c r="V55" s="18"/>
      <c r="W55" s="18"/>
      <c r="Y55" s="134"/>
      <c r="Z55" s="134"/>
      <c r="AA55" s="134"/>
      <c r="AB55" s="134"/>
      <c r="AC55" s="134"/>
      <c r="AD55" s="134"/>
      <c r="AE55" s="134"/>
      <c r="AF55" s="134"/>
    </row>
    <row r="56" spans="1:32">
      <c r="A56" s="7"/>
      <c r="B56" s="115" t="s">
        <v>81</v>
      </c>
      <c r="C56" s="7"/>
      <c r="D56" s="7"/>
      <c r="E56" s="483">
        <f t="shared" ref="E56:I56" si="54">E24/E$10</f>
        <v>9.4666666666666666E-3</v>
      </c>
      <c r="F56" s="483">
        <f t="shared" si="54"/>
        <v>6.2508493001766545E-3</v>
      </c>
      <c r="G56" s="483">
        <f t="shared" si="54"/>
        <v>-1.9679505201012091E-3</v>
      </c>
      <c r="H56" s="483">
        <f t="shared" si="54"/>
        <v>-4.21266705403835E-3</v>
      </c>
      <c r="I56" s="483">
        <f t="shared" si="54"/>
        <v>-4.0067807058098322E-3</v>
      </c>
      <c r="J56" s="483">
        <f t="shared" ref="J56:K56" si="55">J24/J$10</f>
        <v>-3.2548047117172971E-3</v>
      </c>
      <c r="K56" s="483">
        <f t="shared" si="55"/>
        <v>5.0085861476817399E-3</v>
      </c>
      <c r="L56" s="483">
        <f t="shared" ref="L56:M56" si="56">L24/L$10</f>
        <v>8.0939947780678846E-3</v>
      </c>
      <c r="M56" s="688">
        <f t="shared" si="56"/>
        <v>1.0759337125896612E-2</v>
      </c>
      <c r="O56" s="117"/>
      <c r="P56" s="20"/>
      <c r="Q56" s="20"/>
      <c r="R56" s="20"/>
      <c r="S56" s="20"/>
      <c r="T56" s="20"/>
      <c r="U56" s="20"/>
      <c r="V56" s="20"/>
      <c r="W56" s="20"/>
      <c r="Y56" s="134"/>
      <c r="Z56" s="134"/>
      <c r="AA56" s="134"/>
      <c r="AB56" s="134"/>
      <c r="AC56" s="134"/>
      <c r="AD56" s="134"/>
      <c r="AE56" s="134"/>
      <c r="AF56" s="134"/>
    </row>
    <row r="57" spans="1:32">
      <c r="A57" s="7"/>
      <c r="B57" s="115" t="s">
        <v>119</v>
      </c>
      <c r="C57" s="7"/>
      <c r="D57" s="7"/>
      <c r="E57" s="484">
        <f t="shared" ref="E57:I57" si="57">E25/E$10</f>
        <v>5.3333333333333332E-3</v>
      </c>
      <c r="F57" s="484">
        <f t="shared" si="57"/>
        <v>5.4355211305883956E-3</v>
      </c>
      <c r="G57" s="484">
        <f t="shared" si="57"/>
        <v>5.6227157717177395E-3</v>
      </c>
      <c r="H57" s="484">
        <f t="shared" si="57"/>
        <v>0</v>
      </c>
      <c r="I57" s="484">
        <f t="shared" si="57"/>
        <v>0</v>
      </c>
      <c r="J57" s="484">
        <f t="shared" ref="J57:K57" si="58">J25/J$10</f>
        <v>0</v>
      </c>
      <c r="K57" s="484">
        <f t="shared" si="58"/>
        <v>0</v>
      </c>
      <c r="L57" s="484">
        <f t="shared" ref="L57:M57" si="59">L25/L$10</f>
        <v>4.0469973890339423E-3</v>
      </c>
      <c r="M57" s="689">
        <f t="shared" si="59"/>
        <v>3.833786791986149E-3</v>
      </c>
      <c r="O57" s="117"/>
      <c r="P57" s="20"/>
      <c r="Q57" s="20"/>
      <c r="R57" s="20"/>
      <c r="S57" s="20"/>
      <c r="T57" s="20"/>
      <c r="U57" s="20"/>
      <c r="V57" s="20"/>
      <c r="W57" s="20"/>
      <c r="Y57" s="134"/>
      <c r="Z57" s="134"/>
      <c r="AA57" s="134"/>
      <c r="AB57" s="134"/>
      <c r="AC57" s="134"/>
      <c r="AD57" s="134"/>
      <c r="AE57" s="134"/>
      <c r="AF57" s="134"/>
    </row>
    <row r="58" spans="1:32" ht="12.75">
      <c r="A58" s="7"/>
      <c r="B58" s="10" t="s">
        <v>77</v>
      </c>
      <c r="C58" s="376"/>
      <c r="D58" s="7"/>
      <c r="E58" s="483">
        <f t="shared" ref="E58:I58" si="60">E26/E$10</f>
        <v>0.25026666666666669</v>
      </c>
      <c r="F58" s="483">
        <f t="shared" si="60"/>
        <v>0.25506182905286046</v>
      </c>
      <c r="G58" s="483">
        <f t="shared" si="60"/>
        <v>0.25850435760472307</v>
      </c>
      <c r="H58" s="483">
        <f t="shared" si="60"/>
        <v>0.27251597908192909</v>
      </c>
      <c r="I58" s="483">
        <f t="shared" si="60"/>
        <v>0.25165664971490215</v>
      </c>
      <c r="J58" s="483">
        <f t="shared" ref="J58:K58" si="61">J26/J$10</f>
        <v>0.25883446993180409</v>
      </c>
      <c r="K58" s="483">
        <f t="shared" si="61"/>
        <v>0.2900686891814539</v>
      </c>
      <c r="L58" s="483">
        <f t="shared" ref="L58:M58" si="62">L26/L$10</f>
        <v>0.32637075718015668</v>
      </c>
      <c r="M58" s="688">
        <f t="shared" si="62"/>
        <v>0.3235221370269602</v>
      </c>
      <c r="O58" s="117"/>
      <c r="P58" s="19"/>
      <c r="Q58" s="19"/>
      <c r="R58" s="19"/>
      <c r="S58" s="19"/>
      <c r="T58" s="19"/>
      <c r="U58" s="19"/>
      <c r="V58" s="19"/>
      <c r="W58" s="19"/>
      <c r="Y58" s="134"/>
      <c r="Z58" s="134"/>
      <c r="AA58" s="134"/>
      <c r="AB58" s="134"/>
      <c r="AC58" s="134"/>
      <c r="AD58" s="134"/>
      <c r="AE58" s="134"/>
      <c r="AF58" s="134"/>
    </row>
    <row r="59" spans="1:32">
      <c r="A59" s="7"/>
      <c r="B59" s="377" t="s">
        <v>78</v>
      </c>
      <c r="C59" s="376"/>
      <c r="D59" s="7"/>
      <c r="E59" s="484">
        <f t="shared" ref="E59:I59" si="63">E27/E$10</f>
        <v>3.8666666666666667E-3</v>
      </c>
      <c r="F59" s="484">
        <f t="shared" si="63"/>
        <v>1.127870634597092E-2</v>
      </c>
      <c r="G59" s="484">
        <f t="shared" si="63"/>
        <v>1.6727579420860277E-2</v>
      </c>
      <c r="H59" s="484">
        <f t="shared" si="63"/>
        <v>3.0796048808832074E-2</v>
      </c>
      <c r="I59" s="484">
        <f t="shared" si="63"/>
        <v>2.0033903529049161E-2</v>
      </c>
      <c r="J59" s="484">
        <f t="shared" ref="J59:K59" si="64">J27/J$10</f>
        <v>1.6738995660260384E-2</v>
      </c>
      <c r="K59" s="484">
        <f t="shared" si="64"/>
        <v>3.0480824270177446E-2</v>
      </c>
      <c r="L59" s="484">
        <f t="shared" ref="L59:M59" si="65">L27/L$10</f>
        <v>3.7336814621409919E-2</v>
      </c>
      <c r="M59" s="689">
        <f t="shared" si="65"/>
        <v>5.1817956962651499E-2</v>
      </c>
      <c r="O59" s="117"/>
      <c r="P59" s="20"/>
      <c r="Q59" s="20"/>
      <c r="R59" s="20"/>
      <c r="S59" s="20"/>
      <c r="T59" s="20"/>
      <c r="U59" s="20"/>
      <c r="V59" s="20"/>
      <c r="W59" s="20"/>
      <c r="Y59" s="134"/>
      <c r="Z59" s="134"/>
      <c r="AA59" s="134"/>
      <c r="AB59" s="134"/>
      <c r="AC59" s="134"/>
      <c r="AD59" s="134"/>
      <c r="AE59" s="134"/>
      <c r="AF59" s="134"/>
    </row>
    <row r="60" spans="1:32">
      <c r="A60" s="4"/>
      <c r="B60" s="12" t="s">
        <v>2</v>
      </c>
      <c r="C60" s="4"/>
      <c r="D60" s="4"/>
      <c r="E60" s="467">
        <f t="shared" ref="E60:I60" si="66">E28/E$10</f>
        <v>0.24640000000000001</v>
      </c>
      <c r="F60" s="467">
        <f t="shared" si="66"/>
        <v>0.24378312270688951</v>
      </c>
      <c r="G60" s="467">
        <f t="shared" si="66"/>
        <v>0.24177677818386281</v>
      </c>
      <c r="H60" s="467">
        <f t="shared" si="66"/>
        <v>0.24171993027309704</v>
      </c>
      <c r="I60" s="467">
        <f t="shared" si="66"/>
        <v>0.23162274618585299</v>
      </c>
      <c r="J60" s="467">
        <f t="shared" ref="J60:K60" si="67">J28/J$10</f>
        <v>0.24209547427154371</v>
      </c>
      <c r="K60" s="467">
        <f t="shared" si="67"/>
        <v>0.2595878649112765</v>
      </c>
      <c r="L60" s="467">
        <f t="shared" ref="L60:M60" si="68">L28/L$10</f>
        <v>0.28903394255874676</v>
      </c>
      <c r="M60" s="218">
        <f t="shared" si="68"/>
        <v>0.27170418006430869</v>
      </c>
      <c r="O60" s="117"/>
      <c r="P60" s="21"/>
      <c r="Q60" s="21"/>
      <c r="R60" s="21"/>
      <c r="S60" s="21"/>
      <c r="T60" s="21"/>
      <c r="U60" s="21"/>
      <c r="V60" s="21"/>
      <c r="W60" s="21"/>
      <c r="Y60" s="134"/>
      <c r="Z60" s="134"/>
      <c r="AA60" s="134"/>
      <c r="AB60" s="134"/>
      <c r="AC60" s="134"/>
      <c r="AD60" s="134"/>
      <c r="AE60" s="134"/>
      <c r="AF60" s="134"/>
    </row>
    <row r="61" spans="1:32">
      <c r="A61" s="4"/>
      <c r="B61" s="12"/>
      <c r="C61" s="4"/>
      <c r="D61" s="4"/>
      <c r="E61" s="467"/>
      <c r="F61" s="467"/>
      <c r="G61" s="467"/>
      <c r="H61" s="467"/>
      <c r="I61" s="467"/>
      <c r="J61" s="467"/>
      <c r="K61" s="467"/>
      <c r="L61" s="467"/>
      <c r="M61" s="218"/>
      <c r="O61" s="117"/>
      <c r="Q61" s="117"/>
      <c r="R61" s="117"/>
      <c r="Y61" s="134"/>
      <c r="Z61" s="134"/>
      <c r="AA61" s="134"/>
      <c r="AB61" s="134"/>
      <c r="AC61" s="134"/>
      <c r="AD61" s="134"/>
      <c r="AE61" s="134"/>
      <c r="AF61" s="134"/>
    </row>
    <row r="62" spans="1:32" ht="15.75">
      <c r="A62" s="13"/>
      <c r="B62" s="1" t="s">
        <v>67</v>
      </c>
      <c r="C62" s="4"/>
      <c r="D62" s="4"/>
      <c r="E62" s="467"/>
      <c r="F62" s="467"/>
      <c r="G62" s="467"/>
      <c r="H62" s="467"/>
      <c r="I62" s="467"/>
      <c r="J62" s="467"/>
      <c r="K62" s="467"/>
      <c r="L62" s="467"/>
      <c r="M62" s="218"/>
      <c r="O62" s="117"/>
      <c r="P62" s="135"/>
      <c r="Q62" s="135"/>
      <c r="R62" s="135"/>
      <c r="S62" s="135"/>
      <c r="T62" s="135"/>
      <c r="U62" s="135"/>
      <c r="V62" s="135"/>
      <c r="W62" s="135"/>
      <c r="Y62" s="134"/>
      <c r="Z62" s="134"/>
      <c r="AA62" s="134"/>
      <c r="AB62" s="134"/>
      <c r="AC62" s="134"/>
      <c r="AD62" s="134"/>
      <c r="AE62" s="134"/>
      <c r="AF62" s="134"/>
    </row>
    <row r="63" spans="1:32">
      <c r="A63" s="13"/>
      <c r="C63" s="4"/>
      <c r="D63" s="4"/>
      <c r="E63" s="467"/>
      <c r="F63" s="467"/>
      <c r="G63" s="467"/>
      <c r="H63" s="467"/>
      <c r="I63" s="467"/>
      <c r="J63" s="467"/>
      <c r="K63" s="467"/>
      <c r="L63" s="467"/>
      <c r="M63" s="218"/>
      <c r="O63" s="117"/>
      <c r="P63" s="135"/>
      <c r="Q63" s="135"/>
      <c r="R63" s="135"/>
      <c r="S63" s="135"/>
      <c r="T63" s="135"/>
      <c r="U63" s="135"/>
      <c r="V63" s="135"/>
      <c r="W63" s="135"/>
      <c r="Y63" s="117"/>
    </row>
    <row r="64" spans="1:32">
      <c r="A64" s="9" t="s">
        <v>202</v>
      </c>
      <c r="B64" s="11"/>
      <c r="C64" s="387"/>
      <c r="D64" s="11"/>
      <c r="E64" s="486"/>
      <c r="F64" s="486"/>
      <c r="G64" s="486"/>
      <c r="H64" s="486"/>
      <c r="I64" s="486"/>
      <c r="J64" s="486"/>
      <c r="K64" s="486"/>
      <c r="L64" s="486"/>
      <c r="M64" s="223"/>
      <c r="O64" s="117"/>
      <c r="P64" s="135"/>
      <c r="Q64" s="135"/>
      <c r="R64" s="135"/>
      <c r="S64" s="135"/>
      <c r="T64" s="135"/>
      <c r="U64" s="135"/>
      <c r="V64" s="135"/>
      <c r="W64" s="135"/>
      <c r="Y64" s="117"/>
    </row>
    <row r="65" spans="1:23">
      <c r="A65" s="9"/>
      <c r="B65" s="11"/>
      <c r="C65" s="387"/>
      <c r="D65" s="11"/>
      <c r="E65" s="486"/>
      <c r="F65" s="486"/>
      <c r="G65" s="486"/>
      <c r="H65" s="486"/>
      <c r="I65" s="486"/>
      <c r="J65" s="486"/>
      <c r="K65" s="486"/>
      <c r="L65" s="486"/>
      <c r="M65" s="223"/>
      <c r="O65" s="117"/>
      <c r="P65" s="135"/>
      <c r="Q65" s="135"/>
      <c r="R65" s="135"/>
      <c r="S65" s="135"/>
      <c r="T65" s="135"/>
      <c r="U65" s="135"/>
      <c r="V65" s="135"/>
      <c r="W65" s="135"/>
    </row>
    <row r="66" spans="1:23" ht="14.25" customHeight="1">
      <c r="A66" s="11"/>
      <c r="B66" s="387"/>
      <c r="C66" s="387"/>
      <c r="D66" s="11"/>
      <c r="E66" s="480" t="str">
        <f t="shared" ref="E66:I66" si="69">E6</f>
        <v>Q4</v>
      </c>
      <c r="F66" s="480" t="str">
        <f t="shared" si="69"/>
        <v>Q1</v>
      </c>
      <c r="G66" s="480" t="str">
        <f t="shared" si="69"/>
        <v>Q2</v>
      </c>
      <c r="H66" s="480" t="str">
        <f t="shared" si="69"/>
        <v>Q3</v>
      </c>
      <c r="I66" s="480" t="str">
        <f t="shared" si="69"/>
        <v>Q4</v>
      </c>
      <c r="J66" s="480" t="str">
        <f t="shared" ref="J66:K66" si="70">J6</f>
        <v>Q1</v>
      </c>
      <c r="K66" s="480" t="str">
        <f t="shared" si="70"/>
        <v>Q2</v>
      </c>
      <c r="L66" s="480" t="str">
        <f t="shared" ref="L66:M66" si="71">L6</f>
        <v>Q3</v>
      </c>
      <c r="M66" s="685" t="str">
        <f t="shared" si="71"/>
        <v>Q4</v>
      </c>
      <c r="O66" s="117"/>
      <c r="P66" s="135"/>
      <c r="Q66" s="135"/>
      <c r="R66" s="135"/>
      <c r="S66" s="135"/>
      <c r="T66" s="135"/>
      <c r="U66" s="135"/>
      <c r="V66" s="135"/>
      <c r="W66" s="135"/>
    </row>
    <row r="67" spans="1:23" ht="14.25" customHeight="1">
      <c r="A67" s="11"/>
      <c r="B67" s="387"/>
      <c r="C67" s="387"/>
      <c r="D67" s="11"/>
      <c r="E67" s="480" t="str">
        <f t="shared" ref="E67:I67" si="72">E7</f>
        <v>CY18</v>
      </c>
      <c r="F67" s="480" t="str">
        <f t="shared" si="72"/>
        <v>CY19</v>
      </c>
      <c r="G67" s="480" t="str">
        <f t="shared" si="72"/>
        <v>CY19</v>
      </c>
      <c r="H67" s="480" t="str">
        <f t="shared" si="72"/>
        <v>CY19</v>
      </c>
      <c r="I67" s="480" t="str">
        <f t="shared" si="72"/>
        <v>CY19</v>
      </c>
      <c r="J67" s="480" t="str">
        <f t="shared" ref="J67:K67" si="73">J7</f>
        <v>CY20</v>
      </c>
      <c r="K67" s="480" t="str">
        <f t="shared" si="73"/>
        <v>CY20</v>
      </c>
      <c r="L67" s="480" t="str">
        <f t="shared" ref="L67:M67" si="74">L7</f>
        <v>CY20</v>
      </c>
      <c r="M67" s="685" t="str">
        <f t="shared" si="74"/>
        <v>CY20</v>
      </c>
      <c r="O67" s="117"/>
      <c r="P67" s="135"/>
      <c r="Q67" s="135"/>
      <c r="R67" s="135"/>
      <c r="S67" s="135"/>
      <c r="T67" s="135"/>
      <c r="U67" s="135"/>
      <c r="V67" s="135"/>
      <c r="W67" s="135"/>
    </row>
    <row r="68" spans="1:23" ht="12.75">
      <c r="A68" s="11"/>
      <c r="B68" s="389"/>
      <c r="C68" s="389"/>
      <c r="D68" s="11"/>
      <c r="E68" s="481" t="str">
        <f t="shared" ref="E68:I68" si="75">E8</f>
        <v>TTM</v>
      </c>
      <c r="F68" s="481" t="str">
        <f t="shared" si="75"/>
        <v>TTM</v>
      </c>
      <c r="G68" s="481" t="str">
        <f t="shared" si="75"/>
        <v>TTM</v>
      </c>
      <c r="H68" s="481" t="str">
        <f t="shared" si="75"/>
        <v>TTM</v>
      </c>
      <c r="I68" s="481" t="str">
        <f t="shared" si="75"/>
        <v>TTM</v>
      </c>
      <c r="J68" s="481" t="str">
        <f t="shared" ref="J68:K68" si="76">J8</f>
        <v>TTM</v>
      </c>
      <c r="K68" s="481" t="str">
        <f t="shared" si="76"/>
        <v>TTM</v>
      </c>
      <c r="L68" s="481" t="str">
        <f t="shared" ref="L68:M68" si="77">L8</f>
        <v>TTM</v>
      </c>
      <c r="M68" s="686" t="str">
        <f t="shared" si="77"/>
        <v>TTM</v>
      </c>
      <c r="O68" s="117"/>
      <c r="P68" s="135"/>
      <c r="Q68" s="135"/>
      <c r="R68" s="135"/>
      <c r="S68" s="135"/>
      <c r="T68" s="135"/>
      <c r="U68" s="135"/>
      <c r="V68" s="135"/>
      <c r="W68" s="135"/>
    </row>
    <row r="69" spans="1:23" ht="7.5" customHeight="1">
      <c r="A69" s="10"/>
      <c r="B69" s="10"/>
      <c r="C69" s="10"/>
      <c r="D69" s="10"/>
      <c r="E69" s="487"/>
      <c r="F69" s="487"/>
      <c r="G69" s="487"/>
      <c r="H69" s="487"/>
      <c r="I69" s="487"/>
      <c r="J69" s="487"/>
      <c r="K69" s="487"/>
      <c r="L69" s="487"/>
      <c r="M69" s="691"/>
      <c r="O69" s="117"/>
      <c r="P69" s="135"/>
      <c r="Q69" s="135"/>
      <c r="R69" s="135"/>
      <c r="S69" s="135"/>
      <c r="T69" s="135"/>
      <c r="U69" s="135"/>
      <c r="V69" s="135"/>
      <c r="W69" s="135"/>
    </row>
    <row r="70" spans="1:23" ht="12.75">
      <c r="A70" s="3"/>
      <c r="B70" s="372" t="s">
        <v>63</v>
      </c>
      <c r="C70" s="4"/>
      <c r="D70" s="3"/>
      <c r="E70" s="470">
        <v>7500</v>
      </c>
      <c r="F70" s="470">
        <f>SUM('QTD P&amp;L'!F66:I66)</f>
        <v>7359</v>
      </c>
      <c r="G70" s="470">
        <f>SUM('QTD P&amp;L'!G66:J66)</f>
        <v>7114</v>
      </c>
      <c r="H70" s="470">
        <f>SUM('QTD P&amp;L'!H66:K66)</f>
        <v>6884</v>
      </c>
      <c r="I70" s="470">
        <v>6489</v>
      </c>
      <c r="J70" s="470">
        <f>SUM('QTD P&amp;L'!J66:M66)</f>
        <v>6452</v>
      </c>
      <c r="K70" s="470">
        <f>SUM('QTD P&amp;L'!K66:N66)</f>
        <v>6988</v>
      </c>
      <c r="L70" s="470">
        <f>SUM('QTD P&amp;L'!L66:O66)</f>
        <v>7660</v>
      </c>
      <c r="M70" s="221">
        <v>8086</v>
      </c>
      <c r="O70" s="117"/>
      <c r="P70" s="135"/>
      <c r="Q70" s="135"/>
      <c r="R70" s="135"/>
      <c r="S70" s="135"/>
      <c r="T70" s="135"/>
      <c r="U70" s="135"/>
      <c r="V70" s="135"/>
      <c r="W70" s="135"/>
    </row>
    <row r="71" spans="1:23" ht="12.75">
      <c r="A71" s="3"/>
      <c r="B71" s="372" t="s">
        <v>62</v>
      </c>
      <c r="C71" s="4"/>
      <c r="D71" s="3"/>
      <c r="E71" s="470"/>
      <c r="F71" s="470"/>
      <c r="G71" s="470"/>
      <c r="H71" s="470"/>
      <c r="I71" s="470"/>
      <c r="J71" s="470"/>
      <c r="K71" s="470"/>
      <c r="L71" s="470"/>
      <c r="M71" s="221"/>
      <c r="O71" s="117"/>
      <c r="P71" s="135"/>
      <c r="Q71" s="131"/>
      <c r="R71" s="117"/>
    </row>
    <row r="72" spans="1:23" ht="12.75">
      <c r="A72" s="3"/>
      <c r="B72" s="372"/>
      <c r="C72" s="391" t="s">
        <v>90</v>
      </c>
      <c r="D72" s="108"/>
      <c r="E72" s="470"/>
      <c r="F72" s="470"/>
      <c r="G72" s="470"/>
      <c r="H72" s="470"/>
      <c r="I72" s="470"/>
      <c r="J72" s="470"/>
      <c r="K72" s="470"/>
      <c r="L72" s="470"/>
      <c r="M72" s="221"/>
      <c r="O72" s="117"/>
      <c r="Q72" s="131"/>
      <c r="R72" s="117"/>
    </row>
    <row r="73" spans="1:23" ht="12.75">
      <c r="A73" s="5"/>
      <c r="B73" s="377"/>
      <c r="C73" s="392" t="s">
        <v>91</v>
      </c>
      <c r="D73" s="375"/>
      <c r="E73" s="471">
        <v>719</v>
      </c>
      <c r="F73" s="471">
        <f>SUM('QTD P&amp;L'!F69:I69)</f>
        <v>708</v>
      </c>
      <c r="G73" s="471">
        <f>SUM('QTD P&amp;L'!G69:J69)</f>
        <v>681</v>
      </c>
      <c r="H73" s="471">
        <f>SUM('QTD P&amp;L'!H69:K69)</f>
        <v>687</v>
      </c>
      <c r="I73" s="471">
        <v>651</v>
      </c>
      <c r="J73" s="471">
        <f>SUM('QTD P&amp;L'!J69:M69)</f>
        <v>618</v>
      </c>
      <c r="K73" s="471">
        <f>SUM('QTD P&amp;L'!K69:N69)</f>
        <v>656</v>
      </c>
      <c r="L73" s="471">
        <f>SUM('QTD P&amp;L'!L69:O69)</f>
        <v>624</v>
      </c>
      <c r="M73" s="677">
        <v>705</v>
      </c>
      <c r="O73" s="117"/>
      <c r="Q73" s="131"/>
      <c r="R73" s="117"/>
    </row>
    <row r="74" spans="1:23" ht="12.75">
      <c r="A74" s="5"/>
      <c r="B74" s="377"/>
      <c r="C74" s="392" t="s">
        <v>92</v>
      </c>
      <c r="D74" s="375"/>
      <c r="E74" s="471">
        <v>358</v>
      </c>
      <c r="F74" s="471">
        <f>SUM('QTD P&amp;L'!F70:I70)</f>
        <v>317</v>
      </c>
      <c r="G74" s="471">
        <f>SUM('QTD P&amp;L'!G70:J70)</f>
        <v>317</v>
      </c>
      <c r="H74" s="471">
        <f>SUM('QTD P&amp;L'!H70:K70)</f>
        <v>306</v>
      </c>
      <c r="I74" s="471">
        <v>221</v>
      </c>
      <c r="J74" s="471">
        <f>SUM('QTD P&amp;L'!J70:M70)</f>
        <v>197</v>
      </c>
      <c r="K74" s="471">
        <f>SUM('QTD P&amp;L'!K70:N70)</f>
        <v>182</v>
      </c>
      <c r="L74" s="471">
        <f>SUM('QTD P&amp;L'!L70:O70)</f>
        <v>209</v>
      </c>
      <c r="M74" s="677">
        <v>255</v>
      </c>
      <c r="O74" s="117"/>
      <c r="Q74" s="131"/>
      <c r="R74" s="117"/>
    </row>
    <row r="75" spans="1:23" ht="12.75">
      <c r="A75" s="5"/>
      <c r="B75" s="377"/>
      <c r="C75" s="372" t="s">
        <v>259</v>
      </c>
      <c r="D75" s="375"/>
      <c r="E75" s="471"/>
      <c r="F75" s="471"/>
      <c r="G75" s="471"/>
      <c r="H75" s="471"/>
      <c r="I75" s="471"/>
      <c r="J75" s="471"/>
      <c r="K75" s="471"/>
      <c r="L75" s="471"/>
      <c r="M75" s="677"/>
      <c r="O75" s="117"/>
      <c r="Q75" s="131"/>
      <c r="R75" s="117"/>
    </row>
    <row r="76" spans="1:23" ht="12.75">
      <c r="A76" s="5"/>
      <c r="B76" s="377"/>
      <c r="C76" s="392" t="s">
        <v>93</v>
      </c>
      <c r="D76" s="375"/>
      <c r="E76" s="471">
        <v>1026</v>
      </c>
      <c r="F76" s="471">
        <f>SUM('QTD P&amp;L'!F72:I72)</f>
        <v>997</v>
      </c>
      <c r="G76" s="471">
        <f>SUM('QTD P&amp;L'!G72:J72)</f>
        <v>977</v>
      </c>
      <c r="H76" s="471">
        <f>SUM('QTD P&amp;L'!H72:K72)</f>
        <v>966</v>
      </c>
      <c r="I76" s="471">
        <v>959</v>
      </c>
      <c r="J76" s="471">
        <f>SUM('QTD P&amp;L'!J72:M72)</f>
        <v>980</v>
      </c>
      <c r="K76" s="471">
        <f>SUM('QTD P&amp;L'!K72:N72)</f>
        <v>1021</v>
      </c>
      <c r="L76" s="471">
        <f>SUM('QTD P&amp;L'!L72:O72)</f>
        <v>1065</v>
      </c>
      <c r="M76" s="677">
        <v>1130</v>
      </c>
      <c r="O76" s="117"/>
      <c r="Q76" s="131"/>
      <c r="R76" s="117"/>
    </row>
    <row r="77" spans="1:23" ht="12.75">
      <c r="A77" s="5"/>
      <c r="B77" s="377"/>
      <c r="C77" s="392" t="s">
        <v>92</v>
      </c>
      <c r="D77" s="375"/>
      <c r="E77" s="471">
        <v>78</v>
      </c>
      <c r="F77" s="471">
        <f>SUM('QTD P&amp;L'!F73:I73)</f>
        <v>75</v>
      </c>
      <c r="G77" s="471">
        <f>SUM('QTD P&amp;L'!G73:J73)</f>
        <v>72</v>
      </c>
      <c r="H77" s="471">
        <f>SUM('QTD P&amp;L'!H73:K73)</f>
        <v>49</v>
      </c>
      <c r="I77" s="471">
        <v>36</v>
      </c>
      <c r="J77" s="471">
        <f>SUM('QTD P&amp;L'!J73:M73)</f>
        <v>43</v>
      </c>
      <c r="K77" s="471">
        <f>SUM('QTD P&amp;L'!K73:N73)</f>
        <v>52</v>
      </c>
      <c r="L77" s="471">
        <f>SUM('QTD P&amp;L'!L73:O73)</f>
        <v>79</v>
      </c>
      <c r="M77" s="677">
        <v>87</v>
      </c>
      <c r="O77" s="117"/>
      <c r="Q77" s="131"/>
      <c r="R77" s="117"/>
    </row>
    <row r="78" spans="1:23" ht="12.75">
      <c r="A78" s="5"/>
      <c r="B78" s="5"/>
      <c r="C78" s="1" t="s">
        <v>29</v>
      </c>
      <c r="D78" s="5"/>
      <c r="E78" s="472">
        <v>1040</v>
      </c>
      <c r="F78" s="472">
        <f>SUM('QTD P&amp;L'!F74:I74)</f>
        <v>1025</v>
      </c>
      <c r="G78" s="472">
        <f>SUM('QTD P&amp;L'!G74:J74)</f>
        <v>1016</v>
      </c>
      <c r="H78" s="472">
        <f>SUM('QTD P&amp;L'!H74:K74)</f>
        <v>973</v>
      </c>
      <c r="I78" s="472">
        <v>942</v>
      </c>
      <c r="J78" s="472">
        <f>SUM('QTD P&amp;L'!J74:M74)</f>
        <v>944</v>
      </c>
      <c r="K78" s="472">
        <f>SUM('QTD P&amp;L'!K74:N74)</f>
        <v>996</v>
      </c>
      <c r="L78" s="472">
        <f>SUM('QTD P&amp;L'!L74:O74)</f>
        <v>1055</v>
      </c>
      <c r="M78" s="678">
        <v>1108</v>
      </c>
      <c r="O78" s="117"/>
      <c r="Q78" s="131"/>
      <c r="R78" s="117"/>
    </row>
    <row r="79" spans="1:23" ht="12.75">
      <c r="A79" s="5"/>
      <c r="B79" s="5"/>
      <c r="C79" s="1" t="s">
        <v>30</v>
      </c>
      <c r="D79" s="5"/>
      <c r="E79" s="472">
        <v>1003</v>
      </c>
      <c r="F79" s="472">
        <f>SUM('QTD P&amp;L'!F75:I75)</f>
        <v>1003</v>
      </c>
      <c r="G79" s="472">
        <f>SUM('QTD P&amp;L'!G75:J75)</f>
        <v>970</v>
      </c>
      <c r="H79" s="472">
        <f>SUM('QTD P&amp;L'!H75:K75)</f>
        <v>890</v>
      </c>
      <c r="I79" s="472">
        <v>911</v>
      </c>
      <c r="J79" s="472">
        <f>SUM('QTD P&amp;L'!J75:M75)</f>
        <v>943</v>
      </c>
      <c r="K79" s="472">
        <f>SUM('QTD P&amp;L'!K75:N75)</f>
        <v>991</v>
      </c>
      <c r="L79" s="472">
        <f>SUM('QTD P&amp;L'!L75:O75)</f>
        <v>1044</v>
      </c>
      <c r="M79" s="678">
        <v>1043</v>
      </c>
      <c r="O79" s="117"/>
      <c r="Q79" s="131"/>
      <c r="R79" s="117"/>
    </row>
    <row r="80" spans="1:23">
      <c r="A80" s="5"/>
      <c r="B80" s="5"/>
      <c r="C80" s="1" t="s">
        <v>31</v>
      </c>
      <c r="D80" s="5"/>
      <c r="E80" s="473">
        <v>699</v>
      </c>
      <c r="F80" s="473">
        <f>SUM('QTD P&amp;L'!F76:I76)</f>
        <v>681</v>
      </c>
      <c r="G80" s="473">
        <f>SUM('QTD P&amp;L'!G76:J76)</f>
        <v>653</v>
      </c>
      <c r="H80" s="473">
        <f>SUM('QTD P&amp;L'!H76:K76)</f>
        <v>636</v>
      </c>
      <c r="I80" s="473">
        <v>639</v>
      </c>
      <c r="J80" s="473">
        <f>SUM('QTD P&amp;L'!J76:M76)</f>
        <v>630</v>
      </c>
      <c r="K80" s="473">
        <f>SUM('QTD P&amp;L'!K76:N76)</f>
        <v>625</v>
      </c>
      <c r="L80" s="473">
        <f>SUM('QTD P&amp;L'!L76:O76)</f>
        <v>615</v>
      </c>
      <c r="M80" s="222">
        <v>633</v>
      </c>
      <c r="O80" s="117"/>
      <c r="Q80" s="131"/>
      <c r="R80" s="117"/>
    </row>
    <row r="81" spans="1:18">
      <c r="A81" s="5"/>
      <c r="B81" s="5"/>
      <c r="C81" s="5"/>
      <c r="D81" s="5" t="s">
        <v>61</v>
      </c>
      <c r="E81" s="473">
        <f t="shared" ref="E81" si="78">SUM(E73:E80)</f>
        <v>4923</v>
      </c>
      <c r="F81" s="473">
        <f t="shared" ref="F81:G81" si="79">SUM(F73:F80)</f>
        <v>4806</v>
      </c>
      <c r="G81" s="473">
        <f t="shared" si="79"/>
        <v>4686</v>
      </c>
      <c r="H81" s="473">
        <f t="shared" ref="H81:I81" si="80">SUM(H73:H80)</f>
        <v>4507</v>
      </c>
      <c r="I81" s="473">
        <f t="shared" si="80"/>
        <v>4359</v>
      </c>
      <c r="J81" s="473">
        <f t="shared" ref="J81:K81" si="81">SUM(J73:J80)</f>
        <v>4355</v>
      </c>
      <c r="K81" s="473">
        <f t="shared" si="81"/>
        <v>4523</v>
      </c>
      <c r="L81" s="473">
        <f t="shared" ref="L81:M81" si="82">SUM(L73:L80)</f>
        <v>4691</v>
      </c>
      <c r="M81" s="222">
        <f t="shared" si="82"/>
        <v>4961</v>
      </c>
      <c r="O81" s="117"/>
      <c r="Q81" s="131"/>
      <c r="R81" s="117"/>
    </row>
    <row r="82" spans="1:18" ht="12.75">
      <c r="A82" s="6"/>
      <c r="B82" s="12" t="s">
        <v>1</v>
      </c>
      <c r="C82" s="374"/>
      <c r="D82" s="6"/>
      <c r="E82" s="474">
        <f t="shared" ref="E82" si="83">E70-E81</f>
        <v>2577</v>
      </c>
      <c r="F82" s="474">
        <f t="shared" ref="F82:G82" si="84">F70-F81</f>
        <v>2553</v>
      </c>
      <c r="G82" s="474">
        <f t="shared" si="84"/>
        <v>2428</v>
      </c>
      <c r="H82" s="474">
        <f t="shared" ref="H82:I82" si="85">H70-H81</f>
        <v>2377</v>
      </c>
      <c r="I82" s="474">
        <f t="shared" si="85"/>
        <v>2130</v>
      </c>
      <c r="J82" s="474">
        <f t="shared" ref="J82:K82" si="86">J70-J81</f>
        <v>2097</v>
      </c>
      <c r="K82" s="474">
        <f t="shared" si="86"/>
        <v>2465</v>
      </c>
      <c r="L82" s="474">
        <f t="shared" ref="L82:M82" si="87">L70-L81</f>
        <v>2969</v>
      </c>
      <c r="M82" s="679">
        <f t="shared" si="87"/>
        <v>3125</v>
      </c>
      <c r="O82" s="117"/>
      <c r="Q82" s="131"/>
      <c r="R82" s="117"/>
    </row>
    <row r="83" spans="1:18" ht="12.75">
      <c r="A83" s="7"/>
      <c r="B83" s="115" t="s">
        <v>81</v>
      </c>
      <c r="C83" s="7"/>
      <c r="D83" s="7"/>
      <c r="E83" s="472">
        <v>69</v>
      </c>
      <c r="F83" s="472">
        <f>SUM('QTD P&amp;L'!F79:I79)</f>
        <v>45</v>
      </c>
      <c r="G83" s="472">
        <f>SUM('QTD P&amp;L'!G79:J79)</f>
        <v>-14</v>
      </c>
      <c r="H83" s="472">
        <f>SUM('QTD P&amp;L'!H79:K79)</f>
        <v>-30</v>
      </c>
      <c r="I83" s="472">
        <v>-28</v>
      </c>
      <c r="J83" s="472">
        <f>SUM('QTD P&amp;L'!J79:M79)</f>
        <v>-22</v>
      </c>
      <c r="K83" s="472">
        <f>SUM('QTD P&amp;L'!K79:N79)</f>
        <v>34</v>
      </c>
      <c r="L83" s="472">
        <f>SUM('QTD P&amp;L'!L79:O79)</f>
        <v>62</v>
      </c>
      <c r="M83" s="678">
        <v>85</v>
      </c>
      <c r="O83" s="117"/>
      <c r="Q83" s="131"/>
      <c r="R83" s="117"/>
    </row>
    <row r="84" spans="1:18">
      <c r="A84" s="7"/>
      <c r="B84" s="115" t="s">
        <v>119</v>
      </c>
      <c r="C84" s="7"/>
      <c r="D84" s="7"/>
      <c r="E84" s="473">
        <f>SUM('QTD P&amp;L'!E80:H80)</f>
        <v>0</v>
      </c>
      <c r="F84" s="473">
        <f>SUM('QTD P&amp;L'!F80:I80)</f>
        <v>0</v>
      </c>
      <c r="G84" s="473">
        <f>SUM('QTD P&amp;L'!G80:J80)</f>
        <v>0</v>
      </c>
      <c r="H84" s="473">
        <f>SUM('QTD P&amp;L'!H80:K80)</f>
        <v>0</v>
      </c>
      <c r="I84" s="473">
        <f>SUM('QTD P&amp;L'!I80:L80)</f>
        <v>0</v>
      </c>
      <c r="J84" s="473">
        <f>SUM('QTD P&amp;L'!J80:M80)</f>
        <v>0</v>
      </c>
      <c r="K84" s="473">
        <f>SUM('QTD P&amp;L'!K80:N80)</f>
        <v>0</v>
      </c>
      <c r="L84" s="473">
        <f>SUM('QTD P&amp;L'!L80:O80)</f>
        <v>0</v>
      </c>
      <c r="M84" s="222">
        <f>SUM('QTD P&amp;L'!M80:P80)</f>
        <v>0</v>
      </c>
      <c r="O84" s="117"/>
      <c r="Q84" s="131"/>
      <c r="R84" s="117"/>
    </row>
    <row r="85" spans="1:18" ht="12.75">
      <c r="A85" s="7"/>
      <c r="B85" s="10" t="s">
        <v>77</v>
      </c>
      <c r="C85" s="376"/>
      <c r="D85" s="7"/>
      <c r="E85" s="472">
        <f t="shared" ref="E85:F85" si="88">E82-E83-E84</f>
        <v>2508</v>
      </c>
      <c r="F85" s="472">
        <f t="shared" si="88"/>
        <v>2508</v>
      </c>
      <c r="G85" s="472">
        <f t="shared" ref="G85:H85" si="89">G82-G83-G84</f>
        <v>2442</v>
      </c>
      <c r="H85" s="472">
        <f t="shared" si="89"/>
        <v>2407</v>
      </c>
      <c r="I85" s="472">
        <f t="shared" ref="I85:J85" si="90">I82-I83-I84</f>
        <v>2158</v>
      </c>
      <c r="J85" s="472">
        <f t="shared" si="90"/>
        <v>2119</v>
      </c>
      <c r="K85" s="472">
        <f t="shared" ref="K85:L85" si="91">K82-K83-K84</f>
        <v>2431</v>
      </c>
      <c r="L85" s="472">
        <f t="shared" si="91"/>
        <v>2907</v>
      </c>
      <c r="M85" s="678">
        <f t="shared" ref="M85" si="92">M82-M83-M84</f>
        <v>3040</v>
      </c>
      <c r="O85" s="117"/>
      <c r="Q85" s="131"/>
      <c r="R85" s="117"/>
    </row>
    <row r="86" spans="1:18">
      <c r="A86" s="7"/>
      <c r="B86" s="377" t="s">
        <v>78</v>
      </c>
      <c r="C86" s="376"/>
      <c r="D86" s="7"/>
      <c r="E86" s="473">
        <v>409</v>
      </c>
      <c r="F86" s="473">
        <f>SUM('QTD P&amp;L'!F82:I82)</f>
        <v>410</v>
      </c>
      <c r="G86" s="473">
        <f>SUM('QTD P&amp;L'!G82:J82)</f>
        <v>409</v>
      </c>
      <c r="H86" s="473">
        <f>SUM('QTD P&amp;L'!H82:K82)</f>
        <v>404</v>
      </c>
      <c r="I86" s="473">
        <v>375</v>
      </c>
      <c r="J86" s="473">
        <f>SUM('QTD P&amp;L'!J82:M82)</f>
        <v>347</v>
      </c>
      <c r="K86" s="473">
        <f>SUM('QTD P&amp;L'!K82:N82)</f>
        <v>437</v>
      </c>
      <c r="L86" s="473">
        <f>SUM('QTD P&amp;L'!L82:O82)</f>
        <v>525</v>
      </c>
      <c r="M86" s="222">
        <v>544</v>
      </c>
      <c r="O86" s="117"/>
      <c r="Q86" s="131"/>
      <c r="R86" s="117"/>
    </row>
    <row r="87" spans="1:18">
      <c r="A87" s="4"/>
      <c r="B87" s="12" t="s">
        <v>2</v>
      </c>
      <c r="C87" s="4"/>
      <c r="D87" s="4"/>
      <c r="E87" s="488">
        <f t="shared" ref="E87" si="93">E85-E86</f>
        <v>2099</v>
      </c>
      <c r="F87" s="488">
        <f t="shared" ref="F87:G87" si="94">F85-F86</f>
        <v>2098</v>
      </c>
      <c r="G87" s="488">
        <f t="shared" si="94"/>
        <v>2033</v>
      </c>
      <c r="H87" s="488">
        <f t="shared" ref="H87:I87" si="95">H85-H86</f>
        <v>2003</v>
      </c>
      <c r="I87" s="488">
        <f t="shared" si="95"/>
        <v>1783</v>
      </c>
      <c r="J87" s="488">
        <f t="shared" ref="J87:K87" si="96">J85-J86</f>
        <v>1772</v>
      </c>
      <c r="K87" s="488">
        <f t="shared" si="96"/>
        <v>1994</v>
      </c>
      <c r="L87" s="488">
        <f t="shared" ref="L87:M87" si="97">L85-L86</f>
        <v>2382</v>
      </c>
      <c r="M87" s="692">
        <f t="shared" si="97"/>
        <v>2496</v>
      </c>
      <c r="O87" s="117"/>
      <c r="Q87" s="131"/>
      <c r="R87" s="117"/>
    </row>
    <row r="88" spans="1:18" ht="9.75" customHeight="1">
      <c r="A88" s="4"/>
      <c r="B88" s="12"/>
      <c r="C88" s="4"/>
      <c r="D88" s="4"/>
      <c r="E88" s="488"/>
      <c r="F88" s="488"/>
      <c r="G88" s="488"/>
      <c r="H88" s="488"/>
      <c r="I88" s="488"/>
      <c r="J88" s="488"/>
      <c r="K88" s="488"/>
      <c r="L88" s="488"/>
      <c r="M88" s="692"/>
      <c r="O88" s="118"/>
      <c r="Q88" s="131"/>
      <c r="R88" s="117"/>
    </row>
    <row r="89" spans="1:18" s="25" customFormat="1" ht="12.75">
      <c r="A89" s="30"/>
      <c r="B89" s="31" t="s">
        <v>201</v>
      </c>
      <c r="C89" s="31"/>
      <c r="D89" s="31"/>
      <c r="E89" s="489"/>
      <c r="F89" s="489"/>
      <c r="G89" s="489"/>
      <c r="H89" s="489"/>
      <c r="I89" s="489"/>
      <c r="J89" s="489"/>
      <c r="K89" s="489"/>
      <c r="L89" s="489"/>
      <c r="M89" s="693"/>
      <c r="O89" s="117"/>
      <c r="Q89" s="131"/>
      <c r="R89" s="117"/>
    </row>
    <row r="90" spans="1:18" s="25" customFormat="1" ht="12.75">
      <c r="A90" s="30"/>
      <c r="B90" s="31"/>
      <c r="C90" s="31" t="s">
        <v>24</v>
      </c>
      <c r="D90" s="31"/>
      <c r="E90" s="490">
        <v>2.76</v>
      </c>
      <c r="F90" s="490">
        <f>SUM('QTD P&amp;L'!F86:I86)</f>
        <v>2.75</v>
      </c>
      <c r="G90" s="490">
        <f>SUM('QTD P&amp;L'!G86:J86)</f>
        <v>2.66</v>
      </c>
      <c r="H90" s="490">
        <f>SUM('QTD P&amp;L'!H86:K86)</f>
        <v>2.6100000000000003</v>
      </c>
      <c r="I90" s="490">
        <v>2.33</v>
      </c>
      <c r="J90" s="490">
        <f>SUM('QTD P&amp;L'!J86:M86)</f>
        <v>2.2999999999999998</v>
      </c>
      <c r="K90" s="490">
        <f>SUM('QTD P&amp;L'!K86:N86)</f>
        <v>2.59</v>
      </c>
      <c r="L90" s="490">
        <f>SUM('QTD P&amp;L'!L86:O86)</f>
        <v>3.09</v>
      </c>
      <c r="M90" s="694">
        <v>3.24</v>
      </c>
      <c r="O90" s="117"/>
      <c r="Q90" s="131"/>
      <c r="R90" s="117"/>
    </row>
    <row r="91" spans="1:18" s="25" customFormat="1" ht="12.75">
      <c r="A91" s="30"/>
      <c r="B91" s="31"/>
      <c r="C91" s="31" t="s">
        <v>25</v>
      </c>
      <c r="D91" s="31"/>
      <c r="E91" s="490">
        <v>2.72</v>
      </c>
      <c r="F91" s="490">
        <f>SUM('QTD P&amp;L'!F87:I87)</f>
        <v>2.7199999999999998</v>
      </c>
      <c r="G91" s="490">
        <f>SUM('QTD P&amp;L'!G87:J87)</f>
        <v>2.63</v>
      </c>
      <c r="H91" s="490">
        <f>SUM('QTD P&amp;L'!H87:K87)</f>
        <v>2.59</v>
      </c>
      <c r="I91" s="490">
        <v>2.31</v>
      </c>
      <c r="J91" s="490">
        <f>SUM('QTD P&amp;L'!J87:M87)</f>
        <v>2.29</v>
      </c>
      <c r="K91" s="490">
        <f>SUM('QTD P&amp;L'!K87:N87)</f>
        <v>2.5700000000000003</v>
      </c>
      <c r="L91" s="490">
        <f>SUM('QTD P&amp;L'!L87:O87)</f>
        <v>3.07</v>
      </c>
      <c r="M91" s="694">
        <v>3.21</v>
      </c>
      <c r="O91" s="118"/>
      <c r="Q91" s="131"/>
      <c r="R91" s="117"/>
    </row>
    <row r="92" spans="1:18" s="25" customFormat="1" ht="3" customHeight="1">
      <c r="A92" s="30"/>
      <c r="B92" s="31"/>
      <c r="C92" s="32"/>
      <c r="D92" s="31"/>
      <c r="E92" s="478"/>
      <c r="F92" s="478"/>
      <c r="G92" s="478"/>
      <c r="H92" s="478"/>
      <c r="I92" s="478"/>
      <c r="J92" s="478"/>
      <c r="K92" s="478"/>
      <c r="L92" s="478"/>
      <c r="M92" s="683"/>
      <c r="O92" s="117"/>
      <c r="Q92" s="131"/>
      <c r="R92" s="117"/>
    </row>
    <row r="93" spans="1:18" s="25" customFormat="1" ht="12.75">
      <c r="A93" s="30"/>
      <c r="B93" s="31"/>
      <c r="C93" s="32"/>
      <c r="D93" s="31"/>
      <c r="E93" s="478"/>
      <c r="F93" s="478"/>
      <c r="G93" s="478"/>
      <c r="H93" s="478"/>
      <c r="I93" s="478"/>
      <c r="J93" s="478"/>
      <c r="K93" s="478"/>
      <c r="L93" s="478"/>
      <c r="M93" s="683"/>
      <c r="O93" s="117"/>
      <c r="Q93" s="131"/>
      <c r="R93" s="117"/>
    </row>
    <row r="94" spans="1:18" ht="12.75">
      <c r="A94" s="9" t="s">
        <v>200</v>
      </c>
      <c r="B94" s="14"/>
      <c r="D94" s="14"/>
      <c r="E94" s="479"/>
      <c r="F94" s="479"/>
      <c r="G94" s="479"/>
      <c r="H94" s="479"/>
      <c r="I94" s="479"/>
      <c r="J94" s="479"/>
      <c r="K94" s="479"/>
      <c r="L94" s="479"/>
      <c r="M94" s="684"/>
      <c r="O94" s="117"/>
      <c r="Q94" s="131"/>
      <c r="R94" s="117"/>
    </row>
    <row r="95" spans="1:18" ht="12.75">
      <c r="A95" s="17"/>
      <c r="B95" s="14"/>
      <c r="D95" s="14"/>
      <c r="E95" s="480" t="str">
        <f t="shared" ref="E95:I95" si="98">E66</f>
        <v>Q4</v>
      </c>
      <c r="F95" s="480" t="str">
        <f t="shared" si="98"/>
        <v>Q1</v>
      </c>
      <c r="G95" s="480" t="str">
        <f t="shared" si="98"/>
        <v>Q2</v>
      </c>
      <c r="H95" s="480" t="str">
        <f t="shared" si="98"/>
        <v>Q3</v>
      </c>
      <c r="I95" s="480" t="str">
        <f t="shared" si="98"/>
        <v>Q4</v>
      </c>
      <c r="J95" s="480" t="str">
        <f t="shared" ref="J95:K95" si="99">J66</f>
        <v>Q1</v>
      </c>
      <c r="K95" s="480" t="str">
        <f t="shared" si="99"/>
        <v>Q2</v>
      </c>
      <c r="L95" s="480" t="str">
        <f t="shared" ref="L95:M95" si="100">L66</f>
        <v>Q3</v>
      </c>
      <c r="M95" s="685" t="str">
        <f t="shared" si="100"/>
        <v>Q4</v>
      </c>
      <c r="O95" s="117"/>
      <c r="Q95" s="131"/>
      <c r="R95" s="117"/>
    </row>
    <row r="96" spans="1:18" ht="12.75">
      <c r="A96" s="8"/>
      <c r="B96" s="8"/>
      <c r="C96" s="8"/>
      <c r="D96" s="8"/>
      <c r="E96" s="480" t="str">
        <f t="shared" ref="E96:I96" si="101">E67</f>
        <v>CY18</v>
      </c>
      <c r="F96" s="480" t="str">
        <f t="shared" si="101"/>
        <v>CY19</v>
      </c>
      <c r="G96" s="480" t="str">
        <f t="shared" si="101"/>
        <v>CY19</v>
      </c>
      <c r="H96" s="480" t="str">
        <f t="shared" si="101"/>
        <v>CY19</v>
      </c>
      <c r="I96" s="480" t="str">
        <f t="shared" si="101"/>
        <v>CY19</v>
      </c>
      <c r="J96" s="480" t="str">
        <f t="shared" ref="J96:K96" si="102">J67</f>
        <v>CY20</v>
      </c>
      <c r="K96" s="480" t="str">
        <f t="shared" si="102"/>
        <v>CY20</v>
      </c>
      <c r="L96" s="480" t="str">
        <f t="shared" ref="L96:M96" si="103">L67</f>
        <v>CY20</v>
      </c>
      <c r="M96" s="685" t="str">
        <f t="shared" si="103"/>
        <v>CY20</v>
      </c>
      <c r="O96" s="117"/>
      <c r="Q96" s="131"/>
      <c r="R96" s="117"/>
    </row>
    <row r="97" spans="1:18" ht="12.75">
      <c r="A97" s="17"/>
      <c r="B97" s="14"/>
      <c r="D97" s="14"/>
      <c r="E97" s="481" t="str">
        <f t="shared" ref="E97:I97" si="104">E68</f>
        <v>TTM</v>
      </c>
      <c r="F97" s="481" t="str">
        <f t="shared" si="104"/>
        <v>TTM</v>
      </c>
      <c r="G97" s="481" t="str">
        <f t="shared" si="104"/>
        <v>TTM</v>
      </c>
      <c r="H97" s="481" t="str">
        <f t="shared" si="104"/>
        <v>TTM</v>
      </c>
      <c r="I97" s="481" t="str">
        <f t="shared" si="104"/>
        <v>TTM</v>
      </c>
      <c r="J97" s="481" t="str">
        <f t="shared" ref="J97:K97" si="105">J68</f>
        <v>TTM</v>
      </c>
      <c r="K97" s="481" t="str">
        <f t="shared" si="105"/>
        <v>TTM</v>
      </c>
      <c r="L97" s="481" t="str">
        <f t="shared" ref="L97:M97" si="106">L68</f>
        <v>TTM</v>
      </c>
      <c r="M97" s="686" t="str">
        <f t="shared" si="106"/>
        <v>TTM</v>
      </c>
      <c r="O97" s="117"/>
      <c r="Q97" s="131"/>
      <c r="R97" s="117"/>
    </row>
    <row r="98" spans="1:18" ht="12.75">
      <c r="A98" s="17"/>
      <c r="B98" s="84"/>
      <c r="C98" s="75"/>
      <c r="D98" s="84"/>
      <c r="E98" s="491"/>
      <c r="F98" s="491"/>
      <c r="G98" s="491"/>
      <c r="H98" s="491"/>
      <c r="I98" s="491"/>
      <c r="J98" s="491"/>
      <c r="K98" s="491"/>
      <c r="L98" s="491"/>
      <c r="M98" s="224"/>
      <c r="O98" s="117"/>
      <c r="Q98" s="131"/>
      <c r="R98" s="117"/>
    </row>
    <row r="99" spans="1:18" ht="12.75">
      <c r="A99" s="17"/>
      <c r="B99" s="391" t="s">
        <v>62</v>
      </c>
      <c r="C99" s="75"/>
      <c r="D99" s="84"/>
      <c r="E99" s="491"/>
      <c r="F99" s="491"/>
      <c r="G99" s="491"/>
      <c r="H99" s="491"/>
      <c r="I99" s="491"/>
      <c r="J99" s="491"/>
      <c r="K99" s="491"/>
      <c r="L99" s="491"/>
      <c r="M99" s="224"/>
      <c r="O99" s="117"/>
      <c r="Q99" s="131"/>
      <c r="R99" s="117"/>
    </row>
    <row r="100" spans="1:18" ht="12.75">
      <c r="A100" s="17"/>
      <c r="B100" s="391"/>
      <c r="C100" s="391" t="s">
        <v>90</v>
      </c>
      <c r="D100" s="108"/>
      <c r="E100" s="491"/>
      <c r="F100" s="491"/>
      <c r="G100" s="491"/>
      <c r="H100" s="491"/>
      <c r="I100" s="491"/>
      <c r="J100" s="491"/>
      <c r="K100" s="491"/>
      <c r="L100" s="491"/>
      <c r="M100" s="224"/>
      <c r="O100" s="117"/>
      <c r="Q100" s="131"/>
      <c r="R100" s="117"/>
    </row>
    <row r="101" spans="1:18" ht="12.75">
      <c r="A101" s="5"/>
      <c r="B101" s="115"/>
      <c r="C101" s="392" t="s">
        <v>91</v>
      </c>
      <c r="D101" s="375"/>
      <c r="E101" s="483">
        <f t="shared" ref="E101:I101" si="107">E73/E$70</f>
        <v>9.5866666666666669E-2</v>
      </c>
      <c r="F101" s="483">
        <f t="shared" si="107"/>
        <v>9.6208724011414601E-2</v>
      </c>
      <c r="G101" s="483">
        <f t="shared" si="107"/>
        <v>9.5726736013494518E-2</v>
      </c>
      <c r="H101" s="483">
        <f t="shared" si="107"/>
        <v>9.9796629866356776E-2</v>
      </c>
      <c r="I101" s="483">
        <f t="shared" si="107"/>
        <v>0.10032362459546926</v>
      </c>
      <c r="J101" s="483">
        <f t="shared" ref="J101:K101" si="108">J73/J$70</f>
        <v>9.5784252944823317E-2</v>
      </c>
      <c r="K101" s="483">
        <f t="shared" si="108"/>
        <v>9.3875214653692043E-2</v>
      </c>
      <c r="L101" s="483">
        <f t="shared" ref="L101:M101" si="109">L73/L$70</f>
        <v>8.1462140992167101E-2</v>
      </c>
      <c r="M101" s="688">
        <f t="shared" si="109"/>
        <v>8.718773188226564E-2</v>
      </c>
      <c r="O101" s="117"/>
      <c r="Q101" s="131"/>
      <c r="R101" s="117"/>
    </row>
    <row r="102" spans="1:18" ht="12.75">
      <c r="A102" s="5"/>
      <c r="B102" s="115"/>
      <c r="C102" s="392" t="s">
        <v>92</v>
      </c>
      <c r="D102" s="375"/>
      <c r="E102" s="483">
        <f t="shared" ref="E102:I102" si="110">E74/E$70</f>
        <v>4.7733333333333336E-2</v>
      </c>
      <c r="F102" s="483">
        <f t="shared" si="110"/>
        <v>4.3076504959913033E-2</v>
      </c>
      <c r="G102" s="483">
        <f t="shared" si="110"/>
        <v>4.4560022490863084E-2</v>
      </c>
      <c r="H102" s="483">
        <f t="shared" si="110"/>
        <v>4.4450900639163279E-2</v>
      </c>
      <c r="I102" s="483">
        <f t="shared" si="110"/>
        <v>3.4057635999383572E-2</v>
      </c>
      <c r="J102" s="483">
        <f t="shared" ref="J102:K102" si="111">J74/J$70</f>
        <v>3.0533168009919405E-2</v>
      </c>
      <c r="K102" s="483">
        <f t="shared" si="111"/>
        <v>2.6044647967945048E-2</v>
      </c>
      <c r="L102" s="483">
        <f t="shared" ref="L102:M102" si="112">L74/L$70</f>
        <v>2.7284595300261096E-2</v>
      </c>
      <c r="M102" s="688">
        <f t="shared" si="112"/>
        <v>3.1535988127627999E-2</v>
      </c>
      <c r="O102" s="117"/>
      <c r="Q102" s="131"/>
      <c r="R102" s="117"/>
    </row>
    <row r="103" spans="1:18" ht="12.75">
      <c r="A103" s="5"/>
      <c r="B103" s="115"/>
      <c r="C103" s="372" t="s">
        <v>259</v>
      </c>
      <c r="D103" s="375"/>
      <c r="E103" s="483"/>
      <c r="F103" s="483"/>
      <c r="G103" s="483"/>
      <c r="H103" s="483"/>
      <c r="I103" s="483"/>
      <c r="J103" s="483"/>
      <c r="K103" s="483"/>
      <c r="L103" s="483"/>
      <c r="M103" s="688"/>
      <c r="O103" s="117"/>
      <c r="Q103" s="131"/>
      <c r="R103" s="117"/>
    </row>
    <row r="104" spans="1:18" ht="12.75">
      <c r="A104" s="5"/>
      <c r="B104" s="115"/>
      <c r="C104" s="392" t="s">
        <v>93</v>
      </c>
      <c r="D104" s="375"/>
      <c r="E104" s="483">
        <f t="shared" ref="E104:I104" si="113">E76/E$70</f>
        <v>0.1368</v>
      </c>
      <c r="F104" s="483">
        <f t="shared" si="113"/>
        <v>0.13548036417991574</v>
      </c>
      <c r="G104" s="483">
        <f t="shared" si="113"/>
        <v>0.1373348327242058</v>
      </c>
      <c r="H104" s="483">
        <f t="shared" si="113"/>
        <v>0.14032539221382917</v>
      </c>
      <c r="I104" s="483">
        <f t="shared" si="113"/>
        <v>0.14778856526429343</v>
      </c>
      <c r="J104" s="483">
        <f t="shared" ref="J104:K104" si="114">J76/J$70</f>
        <v>0.15189088654680719</v>
      </c>
      <c r="K104" s="483">
        <f t="shared" si="114"/>
        <v>0.14610761305094447</v>
      </c>
      <c r="L104" s="483">
        <f t="shared" ref="L104:M104" si="115">L76/L$70</f>
        <v>0.13903394255874674</v>
      </c>
      <c r="M104" s="688">
        <f t="shared" si="115"/>
        <v>0.13974771209497897</v>
      </c>
      <c r="O104" s="117"/>
      <c r="Q104" s="131"/>
      <c r="R104" s="117"/>
    </row>
    <row r="105" spans="1:18" ht="12.75">
      <c r="A105" s="5"/>
      <c r="B105" s="115"/>
      <c r="C105" s="392" t="s">
        <v>92</v>
      </c>
      <c r="D105" s="375"/>
      <c r="E105" s="483">
        <f t="shared" ref="E105:I105" si="116">E77/E$70</f>
        <v>1.04E-2</v>
      </c>
      <c r="F105" s="483">
        <f t="shared" si="116"/>
        <v>1.0191602119853241E-2</v>
      </c>
      <c r="G105" s="483">
        <f t="shared" si="116"/>
        <v>1.0120888389091932E-2</v>
      </c>
      <c r="H105" s="483">
        <f t="shared" si="116"/>
        <v>7.1179546775130735E-3</v>
      </c>
      <c r="I105" s="483">
        <f t="shared" si="116"/>
        <v>5.5478502080443829E-3</v>
      </c>
      <c r="J105" s="483">
        <f t="shared" ref="J105:K105" si="117">J77/J$70</f>
        <v>6.6646001239925607E-3</v>
      </c>
      <c r="K105" s="483">
        <f t="shared" si="117"/>
        <v>7.4413279908414421E-3</v>
      </c>
      <c r="L105" s="483">
        <f t="shared" ref="L105:M105" si="118">L77/L$70</f>
        <v>1.031331592689295E-2</v>
      </c>
      <c r="M105" s="688">
        <f t="shared" si="118"/>
        <v>1.0759337125896612E-2</v>
      </c>
      <c r="O105" s="117"/>
      <c r="Q105" s="131"/>
      <c r="R105" s="117"/>
    </row>
    <row r="106" spans="1:18" ht="12.75">
      <c r="A106" s="5"/>
      <c r="B106" s="375"/>
      <c r="C106" s="75" t="s">
        <v>29</v>
      </c>
      <c r="D106" s="375"/>
      <c r="E106" s="483">
        <f t="shared" ref="E106:I106" si="119">E78/E$70</f>
        <v>0.13866666666666666</v>
      </c>
      <c r="F106" s="483">
        <f t="shared" si="119"/>
        <v>0.13928522897132761</v>
      </c>
      <c r="G106" s="483">
        <f t="shared" si="119"/>
        <v>0.14281698060163059</v>
      </c>
      <c r="H106" s="483">
        <f t="shared" si="119"/>
        <v>0.14134224288204533</v>
      </c>
      <c r="I106" s="483">
        <f t="shared" si="119"/>
        <v>0.14516874711049468</v>
      </c>
      <c r="J106" s="483">
        <f t="shared" ref="J106:K106" si="120">J78/J$70</f>
        <v>0.14631122132672039</v>
      </c>
      <c r="K106" s="483">
        <f t="shared" si="120"/>
        <v>0.14253005151688608</v>
      </c>
      <c r="L106" s="483">
        <f t="shared" ref="L106:M106" si="121">L78/L$70</f>
        <v>0.1377284595300261</v>
      </c>
      <c r="M106" s="688">
        <f t="shared" si="121"/>
        <v>0.13702696017808558</v>
      </c>
      <c r="O106" s="117"/>
      <c r="Q106" s="131"/>
      <c r="R106" s="117"/>
    </row>
    <row r="107" spans="1:18" ht="12.75">
      <c r="A107" s="5"/>
      <c r="B107" s="375"/>
      <c r="C107" s="75" t="s">
        <v>30</v>
      </c>
      <c r="D107" s="375"/>
      <c r="E107" s="483">
        <f t="shared" ref="E107:I107" si="122">E79/E$70</f>
        <v>0.13373333333333334</v>
      </c>
      <c r="F107" s="483">
        <f t="shared" si="122"/>
        <v>0.13629569234950401</v>
      </c>
      <c r="G107" s="483">
        <f t="shared" si="122"/>
        <v>0.13635085746415518</v>
      </c>
      <c r="H107" s="483">
        <f t="shared" si="122"/>
        <v>0.12928529924462523</v>
      </c>
      <c r="I107" s="483">
        <f t="shared" si="122"/>
        <v>0.14039143165356757</v>
      </c>
      <c r="J107" s="483">
        <f t="shared" ref="J107:K107" si="123">J79/J$70</f>
        <v>0.14615623062616243</v>
      </c>
      <c r="K107" s="483">
        <f t="shared" si="123"/>
        <v>0.14181453921007442</v>
      </c>
      <c r="L107" s="483">
        <f t="shared" ref="L107:M107" si="124">L79/L$70</f>
        <v>0.13629242819843343</v>
      </c>
      <c r="M107" s="688">
        <f t="shared" si="124"/>
        <v>0.12898837496908236</v>
      </c>
      <c r="O107" s="117"/>
      <c r="Q107" s="131"/>
      <c r="R107" s="117"/>
    </row>
    <row r="108" spans="1:18">
      <c r="A108" s="5"/>
      <c r="B108" s="5"/>
      <c r="C108" s="1" t="s">
        <v>31</v>
      </c>
      <c r="D108" s="5"/>
      <c r="E108" s="484">
        <f t="shared" ref="E108:I108" si="125">E80/E$70</f>
        <v>9.3200000000000005E-2</v>
      </c>
      <c r="F108" s="484">
        <f t="shared" si="125"/>
        <v>9.2539747248267426E-2</v>
      </c>
      <c r="G108" s="484">
        <f t="shared" si="125"/>
        <v>9.1790834973292101E-2</v>
      </c>
      <c r="H108" s="484">
        <f t="shared" si="125"/>
        <v>9.2388146426496218E-2</v>
      </c>
      <c r="I108" s="484">
        <f t="shared" si="125"/>
        <v>9.8474341192787793E-2</v>
      </c>
      <c r="J108" s="484">
        <f t="shared" ref="J108:K108" si="126">J80/J$70</f>
        <v>9.7644141351518915E-2</v>
      </c>
      <c r="K108" s="484">
        <f t="shared" si="126"/>
        <v>8.9439038351459652E-2</v>
      </c>
      <c r="L108" s="484">
        <f t="shared" ref="L108:M108" si="127">L80/L$70</f>
        <v>8.0287206266318537E-2</v>
      </c>
      <c r="M108" s="689">
        <f t="shared" si="127"/>
        <v>7.8283452881523621E-2</v>
      </c>
      <c r="O108" s="117"/>
      <c r="Q108" s="131"/>
      <c r="R108" s="117"/>
    </row>
    <row r="109" spans="1:18">
      <c r="A109" s="5"/>
      <c r="B109" s="5"/>
      <c r="C109" s="5"/>
      <c r="D109" s="5" t="s">
        <v>0</v>
      </c>
      <c r="E109" s="484">
        <f t="shared" ref="E109:I109" si="128">E81/E$70</f>
        <v>0.65639999999999998</v>
      </c>
      <c r="F109" s="484">
        <f t="shared" si="128"/>
        <v>0.65307786384019573</v>
      </c>
      <c r="G109" s="484">
        <f t="shared" si="128"/>
        <v>0.65870115265673324</v>
      </c>
      <c r="H109" s="484">
        <f t="shared" si="128"/>
        <v>0.65470656595002907</v>
      </c>
      <c r="I109" s="484">
        <f t="shared" si="128"/>
        <v>0.67175219602404068</v>
      </c>
      <c r="J109" s="484">
        <f t="shared" ref="J109:K109" si="129">J81/J$70</f>
        <v>0.67498450092994422</v>
      </c>
      <c r="K109" s="484">
        <f t="shared" si="129"/>
        <v>0.64725243274184319</v>
      </c>
      <c r="L109" s="484">
        <f t="shared" ref="L109:M109" si="130">L81/L$70</f>
        <v>0.61240208877284597</v>
      </c>
      <c r="M109" s="689">
        <f t="shared" si="130"/>
        <v>0.61352955725946079</v>
      </c>
      <c r="O109" s="117"/>
      <c r="Q109" s="131"/>
      <c r="R109" s="117"/>
    </row>
    <row r="110" spans="1:18" ht="12.75">
      <c r="A110" s="6"/>
      <c r="B110" s="12" t="s">
        <v>1</v>
      </c>
      <c r="C110" s="374"/>
      <c r="D110" s="6"/>
      <c r="E110" s="485">
        <f t="shared" ref="E110:I110" si="131">E82/E$70</f>
        <v>0.34360000000000002</v>
      </c>
      <c r="F110" s="485">
        <f t="shared" si="131"/>
        <v>0.34692213615980433</v>
      </c>
      <c r="G110" s="485">
        <f t="shared" si="131"/>
        <v>0.34129884734326682</v>
      </c>
      <c r="H110" s="485">
        <f t="shared" si="131"/>
        <v>0.34529343404997093</v>
      </c>
      <c r="I110" s="485">
        <f t="shared" si="131"/>
        <v>0.32824780397595932</v>
      </c>
      <c r="J110" s="485">
        <f t="shared" ref="J110:K110" si="132">J82/J$70</f>
        <v>0.32501549907005578</v>
      </c>
      <c r="K110" s="485">
        <f t="shared" si="132"/>
        <v>0.35274756725815681</v>
      </c>
      <c r="L110" s="485">
        <f t="shared" ref="L110:M110" si="133">L82/L$70</f>
        <v>0.38759791122715403</v>
      </c>
      <c r="M110" s="690">
        <f t="shared" si="133"/>
        <v>0.38647044274053921</v>
      </c>
      <c r="O110" s="117"/>
      <c r="Q110" s="131"/>
      <c r="R110" s="117"/>
    </row>
    <row r="111" spans="1:18" ht="12.75">
      <c r="A111" s="7"/>
      <c r="B111" s="115" t="s">
        <v>81</v>
      </c>
      <c r="C111" s="7"/>
      <c r="D111" s="7"/>
      <c r="E111" s="483">
        <f t="shared" ref="E111:I111" si="134">E83/E$70</f>
        <v>9.1999999999999998E-3</v>
      </c>
      <c r="F111" s="483">
        <f t="shared" si="134"/>
        <v>6.1149612719119447E-3</v>
      </c>
      <c r="G111" s="483">
        <f t="shared" si="134"/>
        <v>-1.9679505201012091E-3</v>
      </c>
      <c r="H111" s="483">
        <f t="shared" si="134"/>
        <v>-4.3579314352120858E-3</v>
      </c>
      <c r="I111" s="483">
        <f t="shared" si="134"/>
        <v>-4.3149946062567418E-3</v>
      </c>
      <c r="J111" s="483">
        <f t="shared" ref="J111:K111" si="135">J83/J$70</f>
        <v>-3.4097954122752636E-3</v>
      </c>
      <c r="K111" s="483">
        <f t="shared" si="135"/>
        <v>4.8654836863194044E-3</v>
      </c>
      <c r="L111" s="483">
        <f t="shared" ref="L111:M111" si="136">L83/L$70</f>
        <v>8.0939947780678846E-3</v>
      </c>
      <c r="M111" s="688">
        <f t="shared" si="136"/>
        <v>1.0511996042542666E-2</v>
      </c>
      <c r="N111" s="177"/>
      <c r="O111" s="117"/>
      <c r="Q111" s="131"/>
      <c r="R111" s="117"/>
    </row>
    <row r="112" spans="1:18">
      <c r="A112" s="7"/>
      <c r="B112" s="115" t="s">
        <v>119</v>
      </c>
      <c r="C112" s="7"/>
      <c r="D112" s="7"/>
      <c r="E112" s="484">
        <f t="shared" ref="E112:I112" si="137">E84/E$70</f>
        <v>0</v>
      </c>
      <c r="F112" s="484">
        <f t="shared" si="137"/>
        <v>0</v>
      </c>
      <c r="G112" s="484">
        <f t="shared" si="137"/>
        <v>0</v>
      </c>
      <c r="H112" s="484">
        <f t="shared" si="137"/>
        <v>0</v>
      </c>
      <c r="I112" s="484">
        <f t="shared" si="137"/>
        <v>0</v>
      </c>
      <c r="J112" s="484">
        <f t="shared" ref="J112:K112" si="138">J84/J$70</f>
        <v>0</v>
      </c>
      <c r="K112" s="484">
        <f t="shared" si="138"/>
        <v>0</v>
      </c>
      <c r="L112" s="484">
        <f t="shared" ref="L112:M112" si="139">L84/L$70</f>
        <v>0</v>
      </c>
      <c r="M112" s="689">
        <f t="shared" si="139"/>
        <v>0</v>
      </c>
      <c r="O112" s="117"/>
      <c r="Q112" s="131"/>
      <c r="R112" s="117"/>
    </row>
    <row r="113" spans="1:34" ht="12.75">
      <c r="A113" s="7"/>
      <c r="B113" s="10" t="s">
        <v>77</v>
      </c>
      <c r="C113" s="376"/>
      <c r="D113" s="7"/>
      <c r="E113" s="483">
        <f t="shared" ref="E113:I113" si="140">E85/E$70</f>
        <v>0.33439999999999998</v>
      </c>
      <c r="F113" s="483">
        <f t="shared" si="140"/>
        <v>0.34080717488789236</v>
      </c>
      <c r="G113" s="483">
        <f t="shared" si="140"/>
        <v>0.343266797863368</v>
      </c>
      <c r="H113" s="483">
        <f t="shared" si="140"/>
        <v>0.34965136548518305</v>
      </c>
      <c r="I113" s="483">
        <f t="shared" si="140"/>
        <v>0.33256279858221605</v>
      </c>
      <c r="J113" s="483">
        <f t="shared" ref="J113:K113" si="141">J85/J$70</f>
        <v>0.32842529448233104</v>
      </c>
      <c r="K113" s="483">
        <f t="shared" si="141"/>
        <v>0.34788208357183742</v>
      </c>
      <c r="L113" s="483">
        <f t="shared" ref="L113:M113" si="142">L85/L$70</f>
        <v>0.37950391644908615</v>
      </c>
      <c r="M113" s="688">
        <f t="shared" si="142"/>
        <v>0.37595844669799655</v>
      </c>
      <c r="O113" s="117"/>
      <c r="Q113" s="131"/>
      <c r="R113" s="117"/>
    </row>
    <row r="114" spans="1:34">
      <c r="A114" s="7"/>
      <c r="B114" s="377" t="s">
        <v>78</v>
      </c>
      <c r="C114" s="376"/>
      <c r="D114" s="7"/>
      <c r="E114" s="484">
        <f t="shared" ref="E114:I114" si="143">E86/E$70</f>
        <v>5.4533333333333336E-2</v>
      </c>
      <c r="F114" s="484">
        <f t="shared" si="143"/>
        <v>5.5714091588531051E-2</v>
      </c>
      <c r="G114" s="484">
        <f t="shared" si="143"/>
        <v>5.7492268765813891E-2</v>
      </c>
      <c r="H114" s="484">
        <f t="shared" si="143"/>
        <v>5.8686809994189425E-2</v>
      </c>
      <c r="I114" s="484">
        <f t="shared" si="143"/>
        <v>5.7790106333795652E-2</v>
      </c>
      <c r="J114" s="484">
        <f t="shared" ref="J114:K114" si="144">J86/J$70</f>
        <v>5.3781773093614385E-2</v>
      </c>
      <c r="K114" s="484">
        <f t="shared" si="144"/>
        <v>6.2535775615340586E-2</v>
      </c>
      <c r="L114" s="484">
        <f t="shared" ref="L114:M114" si="145">L86/L$70</f>
        <v>6.8537859007832894E-2</v>
      </c>
      <c r="M114" s="689">
        <f t="shared" si="145"/>
        <v>6.7276774672273068E-2</v>
      </c>
      <c r="O114" s="117"/>
      <c r="Q114" s="131"/>
      <c r="R114" s="117"/>
    </row>
    <row r="115" spans="1:34">
      <c r="A115" s="4"/>
      <c r="B115" s="12" t="s">
        <v>2</v>
      </c>
      <c r="C115" s="4"/>
      <c r="D115" s="4"/>
      <c r="E115" s="467">
        <f t="shared" ref="E115:I115" si="146">E87/E$70</f>
        <v>0.27986666666666665</v>
      </c>
      <c r="F115" s="467">
        <f t="shared" si="146"/>
        <v>0.28509308329936134</v>
      </c>
      <c r="G115" s="467">
        <f t="shared" si="146"/>
        <v>0.28577452909755413</v>
      </c>
      <c r="H115" s="467">
        <f t="shared" si="146"/>
        <v>0.29096455549099359</v>
      </c>
      <c r="I115" s="467">
        <f t="shared" si="146"/>
        <v>0.27477269224842038</v>
      </c>
      <c r="J115" s="467">
        <f t="shared" ref="J115:K115" si="147">J87/J$70</f>
        <v>0.27464352138871667</v>
      </c>
      <c r="K115" s="467">
        <f t="shared" si="147"/>
        <v>0.28534630795649685</v>
      </c>
      <c r="L115" s="467">
        <f t="shared" ref="L115:M115" si="148">L87/L$70</f>
        <v>0.31096605744125327</v>
      </c>
      <c r="M115" s="218">
        <f t="shared" si="148"/>
        <v>0.3086816720257235</v>
      </c>
      <c r="O115" s="117"/>
      <c r="Q115" s="131"/>
      <c r="R115" s="117"/>
    </row>
    <row r="116" spans="1:34">
      <c r="E116" s="486"/>
      <c r="F116" s="486"/>
      <c r="G116" s="486"/>
      <c r="H116" s="486"/>
      <c r="I116" s="486"/>
      <c r="J116" s="486"/>
      <c r="K116" s="486"/>
      <c r="L116" s="486"/>
      <c r="M116" s="223"/>
      <c r="O116" s="117"/>
      <c r="Q116" s="131"/>
      <c r="R116" s="117"/>
    </row>
    <row r="117" spans="1:34">
      <c r="A117" s="13"/>
      <c r="B117" s="1" t="s">
        <v>67</v>
      </c>
      <c r="E117" s="486"/>
      <c r="F117" s="486"/>
      <c r="G117" s="486"/>
      <c r="H117" s="486"/>
      <c r="I117" s="486"/>
      <c r="J117" s="486"/>
      <c r="K117" s="486"/>
      <c r="L117" s="486"/>
      <c r="M117" s="223"/>
      <c r="O117" s="117"/>
      <c r="Q117" s="131"/>
      <c r="R117" s="117"/>
    </row>
    <row r="118" spans="1:34">
      <c r="E118" s="486"/>
      <c r="F118" s="486"/>
      <c r="G118" s="486"/>
      <c r="H118" s="486"/>
      <c r="I118" s="486"/>
      <c r="J118" s="486"/>
      <c r="K118" s="486"/>
      <c r="L118" s="486"/>
      <c r="M118" s="223"/>
      <c r="O118" s="117"/>
      <c r="Q118" s="131"/>
      <c r="R118" s="117"/>
    </row>
    <row r="119" spans="1:34">
      <c r="A119" s="9" t="s">
        <v>100</v>
      </c>
      <c r="B119" s="11"/>
      <c r="C119" s="387"/>
      <c r="D119" s="11"/>
      <c r="E119" s="486"/>
      <c r="F119" s="486"/>
      <c r="G119" s="486"/>
      <c r="H119" s="486"/>
      <c r="I119" s="486"/>
      <c r="J119" s="486"/>
      <c r="K119" s="486"/>
      <c r="L119" s="486"/>
      <c r="M119" s="223"/>
      <c r="Q119" s="131"/>
      <c r="R119" s="117"/>
    </row>
    <row r="120" spans="1:34">
      <c r="A120" s="9"/>
      <c r="B120" s="11"/>
      <c r="C120" s="387"/>
      <c r="D120" s="11"/>
      <c r="E120" s="486"/>
      <c r="F120" s="486"/>
      <c r="G120" s="486"/>
      <c r="H120" s="486"/>
      <c r="I120" s="486"/>
      <c r="J120" s="486"/>
      <c r="K120" s="486"/>
      <c r="L120" s="486"/>
      <c r="M120" s="223"/>
      <c r="Q120" s="131"/>
      <c r="R120" s="117"/>
    </row>
    <row r="121" spans="1:34" ht="12.75">
      <c r="A121" s="11"/>
      <c r="B121" s="387"/>
      <c r="C121" s="387"/>
      <c r="D121" s="11"/>
      <c r="E121" s="480" t="str">
        <f t="shared" ref="E121:I121" si="149">E66</f>
        <v>Q4</v>
      </c>
      <c r="F121" s="480" t="str">
        <f t="shared" si="149"/>
        <v>Q1</v>
      </c>
      <c r="G121" s="480" t="str">
        <f t="shared" si="149"/>
        <v>Q2</v>
      </c>
      <c r="H121" s="480" t="str">
        <f t="shared" si="149"/>
        <v>Q3</v>
      </c>
      <c r="I121" s="480" t="str">
        <f t="shared" si="149"/>
        <v>Q4</v>
      </c>
      <c r="J121" s="480" t="str">
        <f t="shared" ref="J121:K121" si="150">J66</f>
        <v>Q1</v>
      </c>
      <c r="K121" s="480" t="str">
        <f t="shared" si="150"/>
        <v>Q2</v>
      </c>
      <c r="L121" s="480" t="str">
        <f t="shared" ref="L121:M121" si="151">L66</f>
        <v>Q3</v>
      </c>
      <c r="M121" s="685" t="str">
        <f t="shared" si="151"/>
        <v>Q4</v>
      </c>
      <c r="Q121" s="131"/>
      <c r="R121" s="117"/>
    </row>
    <row r="122" spans="1:34" ht="12.75">
      <c r="A122" s="11"/>
      <c r="B122" s="387"/>
      <c r="C122" s="387"/>
      <c r="D122" s="397"/>
      <c r="E122" s="480" t="str">
        <f t="shared" ref="E122:I122" si="152">E67</f>
        <v>CY18</v>
      </c>
      <c r="F122" s="480" t="str">
        <f t="shared" si="152"/>
        <v>CY19</v>
      </c>
      <c r="G122" s="480" t="str">
        <f t="shared" si="152"/>
        <v>CY19</v>
      </c>
      <c r="H122" s="480" t="str">
        <f t="shared" si="152"/>
        <v>CY19</v>
      </c>
      <c r="I122" s="480" t="str">
        <f t="shared" si="152"/>
        <v>CY19</v>
      </c>
      <c r="J122" s="480" t="str">
        <f t="shared" ref="J122:K122" si="153">J67</f>
        <v>CY20</v>
      </c>
      <c r="K122" s="480" t="str">
        <f t="shared" si="153"/>
        <v>CY20</v>
      </c>
      <c r="L122" s="480" t="str">
        <f t="shared" ref="L122:M122" si="154">L67</f>
        <v>CY20</v>
      </c>
      <c r="M122" s="685" t="str">
        <f t="shared" si="154"/>
        <v>CY20</v>
      </c>
      <c r="Q122" s="131"/>
      <c r="R122" s="117"/>
    </row>
    <row r="123" spans="1:34" ht="12.75">
      <c r="A123" s="11"/>
      <c r="B123" s="398"/>
      <c r="C123" s="398"/>
      <c r="D123" s="397"/>
      <c r="E123" s="481" t="str">
        <f t="shared" ref="E123:I123" si="155">E68</f>
        <v>TTM</v>
      </c>
      <c r="F123" s="481" t="str">
        <f t="shared" si="155"/>
        <v>TTM</v>
      </c>
      <c r="G123" s="481" t="str">
        <f t="shared" si="155"/>
        <v>TTM</v>
      </c>
      <c r="H123" s="481" t="str">
        <f t="shared" si="155"/>
        <v>TTM</v>
      </c>
      <c r="I123" s="481" t="str">
        <f t="shared" si="155"/>
        <v>TTM</v>
      </c>
      <c r="J123" s="481" t="str">
        <f t="shared" ref="J123:K123" si="156">J68</f>
        <v>TTM</v>
      </c>
      <c r="K123" s="481" t="str">
        <f t="shared" si="156"/>
        <v>TTM</v>
      </c>
      <c r="L123" s="481" t="str">
        <f t="shared" ref="L123:M123" si="157">L68</f>
        <v>TTM</v>
      </c>
      <c r="M123" s="686" t="str">
        <f t="shared" si="157"/>
        <v>TTM</v>
      </c>
      <c r="Q123" s="131"/>
      <c r="R123" s="117"/>
    </row>
    <row r="124" spans="1:34">
      <c r="A124" s="10"/>
      <c r="B124" s="399"/>
      <c r="C124" s="399"/>
      <c r="D124" s="399"/>
      <c r="E124" s="487"/>
      <c r="F124" s="487"/>
      <c r="G124" s="487"/>
      <c r="H124" s="487"/>
      <c r="I124" s="487"/>
      <c r="J124" s="487"/>
      <c r="K124" s="487"/>
      <c r="L124" s="487"/>
      <c r="M124" s="691"/>
      <c r="Q124" s="131"/>
      <c r="R124" s="117"/>
    </row>
    <row r="125" spans="1:34" ht="12.75">
      <c r="A125" s="3"/>
      <c r="B125" s="391" t="s">
        <v>63</v>
      </c>
      <c r="C125" s="108"/>
      <c r="D125" s="108"/>
      <c r="E125" s="470">
        <v>-238</v>
      </c>
      <c r="F125" s="470">
        <f>SUM('QTD P&amp;L'!F116:I116)</f>
        <v>-223</v>
      </c>
      <c r="G125" s="470">
        <f>SUM('QTD P&amp;L'!G116:J116)</f>
        <v>-156</v>
      </c>
      <c r="H125" s="470">
        <f>SUM('QTD P&amp;L'!H116:K116)</f>
        <v>-370</v>
      </c>
      <c r="I125" s="470">
        <v>-101</v>
      </c>
      <c r="J125" s="470">
        <f>SUM('QTD P&amp;L'!J116:M116)</f>
        <v>199</v>
      </c>
      <c r="K125" s="470">
        <f>SUM('QTD P&amp;L'!K116:N116)</f>
        <v>534</v>
      </c>
      <c r="L125" s="470">
        <f>SUM('QTD P&amp;L'!L116:O116)</f>
        <v>415</v>
      </c>
      <c r="M125" s="221">
        <v>333</v>
      </c>
      <c r="P125" s="117"/>
      <c r="Q125" s="117"/>
      <c r="R125" s="117"/>
      <c r="S125" s="117"/>
      <c r="T125" s="117"/>
      <c r="U125" s="117"/>
      <c r="V125" s="117"/>
      <c r="W125" s="117"/>
      <c r="X125" s="117"/>
      <c r="Z125" s="118"/>
      <c r="AA125" s="118"/>
      <c r="AB125" s="118"/>
      <c r="AC125" s="118"/>
      <c r="AD125" s="118"/>
      <c r="AE125" s="118"/>
      <c r="AF125" s="118"/>
      <c r="AG125" s="118"/>
      <c r="AH125" s="118"/>
    </row>
    <row r="126" spans="1:34" ht="12.75">
      <c r="A126" s="3"/>
      <c r="B126" s="391" t="s">
        <v>62</v>
      </c>
      <c r="C126" s="108"/>
      <c r="D126" s="108"/>
      <c r="E126" s="470"/>
      <c r="F126" s="470"/>
      <c r="G126" s="470"/>
      <c r="H126" s="470"/>
      <c r="I126" s="470"/>
      <c r="J126" s="470"/>
      <c r="K126" s="470"/>
      <c r="L126" s="470"/>
      <c r="M126" s="221"/>
      <c r="P126" s="117"/>
      <c r="Q126" s="117"/>
      <c r="R126" s="117"/>
      <c r="S126" s="117"/>
      <c r="T126" s="117"/>
      <c r="U126" s="117"/>
      <c r="V126" s="117"/>
      <c r="W126" s="117"/>
      <c r="X126" s="117"/>
      <c r="Z126" s="118"/>
      <c r="AA126" s="118"/>
      <c r="AB126" s="118"/>
      <c r="AC126" s="118"/>
      <c r="AD126" s="118"/>
      <c r="AE126" s="118"/>
      <c r="AF126" s="118"/>
      <c r="AG126" s="118"/>
      <c r="AH126" s="118"/>
    </row>
    <row r="127" spans="1:34" ht="12.75">
      <c r="A127" s="3"/>
      <c r="B127" s="391"/>
      <c r="C127" s="391" t="s">
        <v>90</v>
      </c>
      <c r="D127" s="108"/>
      <c r="E127" s="470"/>
      <c r="F127" s="470"/>
      <c r="G127" s="470"/>
      <c r="H127" s="470"/>
      <c r="I127" s="470"/>
      <c r="J127" s="470"/>
      <c r="K127" s="470"/>
      <c r="L127" s="470"/>
      <c r="M127" s="221"/>
      <c r="P127" s="117"/>
      <c r="Q127" s="117"/>
      <c r="R127" s="117"/>
      <c r="S127" s="117"/>
      <c r="T127" s="117"/>
      <c r="U127" s="117"/>
      <c r="V127" s="117"/>
      <c r="W127" s="117"/>
      <c r="X127" s="117"/>
      <c r="Z127" s="118"/>
      <c r="AA127" s="118"/>
      <c r="AB127" s="118"/>
      <c r="AC127" s="118"/>
      <c r="AD127" s="118"/>
      <c r="AE127" s="118"/>
      <c r="AF127" s="118"/>
      <c r="AG127" s="118"/>
      <c r="AH127" s="118"/>
    </row>
    <row r="128" spans="1:34" ht="12.75">
      <c r="A128" s="5"/>
      <c r="B128" s="115"/>
      <c r="C128" s="392" t="s">
        <v>91</v>
      </c>
      <c r="D128" s="375"/>
      <c r="E128" s="472">
        <v>-48</v>
      </c>
      <c r="F128" s="472">
        <f>SUM('QTD P&amp;L'!F119:I119)</f>
        <v>-26</v>
      </c>
      <c r="G128" s="472">
        <f>SUM('QTD P&amp;L'!G119:J119)</f>
        <v>-2</v>
      </c>
      <c r="H128" s="472">
        <f>SUM('QTD P&amp;L'!H119:K119)</f>
        <v>-6</v>
      </c>
      <c r="I128" s="472">
        <v>-23</v>
      </c>
      <c r="J128" s="472">
        <f>SUM('QTD P&amp;L'!J119:M119)</f>
        <v>-7</v>
      </c>
      <c r="K128" s="472">
        <f>SUM('QTD P&amp;L'!K119:N119)</f>
        <v>-6</v>
      </c>
      <c r="L128" s="472">
        <f>SUM('QTD P&amp;L'!L119:O119)</f>
        <v>-14</v>
      </c>
      <c r="M128" s="678">
        <v>-40</v>
      </c>
      <c r="P128" s="117"/>
      <c r="Q128" s="117"/>
      <c r="R128" s="117"/>
      <c r="S128" s="117"/>
      <c r="T128" s="117"/>
      <c r="U128" s="117"/>
      <c r="V128" s="117"/>
      <c r="W128" s="117"/>
      <c r="X128" s="117"/>
      <c r="Z128" s="118"/>
      <c r="AA128" s="118"/>
      <c r="AB128" s="118"/>
      <c r="AC128" s="118"/>
      <c r="AD128" s="118"/>
      <c r="AE128" s="118"/>
      <c r="AF128" s="118"/>
      <c r="AG128" s="118"/>
      <c r="AH128" s="118"/>
    </row>
    <row r="129" spans="1:34" ht="12.75">
      <c r="A129" s="5"/>
      <c r="B129" s="115"/>
      <c r="C129" s="392" t="s">
        <v>92</v>
      </c>
      <c r="D129" s="375"/>
      <c r="E129" s="472">
        <v>-76</v>
      </c>
      <c r="F129" s="472">
        <f>SUM('QTD P&amp;L'!F120:I120)</f>
        <v>-23</v>
      </c>
      <c r="G129" s="472">
        <f>SUM('QTD P&amp;L'!G120:J120)</f>
        <v>-11</v>
      </c>
      <c r="H129" s="472">
        <f>SUM('QTD P&amp;L'!H120:K120)</f>
        <v>-80</v>
      </c>
      <c r="I129" s="472">
        <v>-25</v>
      </c>
      <c r="J129" s="472">
        <f>SUM('QTD P&amp;L'!J120:M120)</f>
        <v>-11</v>
      </c>
      <c r="K129" s="472">
        <f>SUM('QTD P&amp;L'!K120:N120)</f>
        <v>8</v>
      </c>
      <c r="L129" s="472">
        <f>SUM('QTD P&amp;L'!L120:O120)</f>
        <v>-1</v>
      </c>
      <c r="M129" s="678">
        <v>111</v>
      </c>
      <c r="P129" s="117"/>
      <c r="Q129" s="117"/>
      <c r="R129" s="117"/>
      <c r="S129" s="117"/>
      <c r="T129" s="117"/>
      <c r="U129" s="117"/>
      <c r="V129" s="117"/>
      <c r="W129" s="117"/>
      <c r="X129" s="117"/>
      <c r="Z129" s="118"/>
      <c r="AA129" s="118"/>
      <c r="AB129" s="118"/>
      <c r="AC129" s="118"/>
      <c r="AD129" s="118"/>
      <c r="AE129" s="118"/>
      <c r="AF129" s="118"/>
      <c r="AG129" s="118"/>
      <c r="AH129" s="118"/>
    </row>
    <row r="130" spans="1:34" ht="12.75">
      <c r="A130" s="5"/>
      <c r="B130" s="115"/>
      <c r="C130" s="372" t="s">
        <v>259</v>
      </c>
      <c r="D130" s="375"/>
      <c r="E130" s="471"/>
      <c r="F130" s="471"/>
      <c r="G130" s="471"/>
      <c r="H130" s="471"/>
      <c r="I130" s="471"/>
      <c r="J130" s="471"/>
      <c r="K130" s="471"/>
      <c r="L130" s="471"/>
      <c r="M130" s="677"/>
      <c r="P130" s="117"/>
      <c r="Q130" s="117"/>
      <c r="R130" s="117"/>
      <c r="S130" s="117"/>
      <c r="T130" s="117"/>
      <c r="U130" s="117"/>
      <c r="V130" s="117"/>
      <c r="W130" s="117"/>
      <c r="X130" s="117"/>
      <c r="Z130" s="118"/>
      <c r="AA130" s="118"/>
      <c r="AB130" s="118"/>
      <c r="AC130" s="118"/>
      <c r="AD130" s="118"/>
      <c r="AE130" s="118"/>
      <c r="AF130" s="118"/>
      <c r="AG130" s="118"/>
      <c r="AH130" s="118"/>
    </row>
    <row r="131" spans="1:34" ht="12.75">
      <c r="A131" s="5"/>
      <c r="B131" s="115"/>
      <c r="C131" s="392" t="s">
        <v>93</v>
      </c>
      <c r="D131" s="375"/>
      <c r="E131" s="472">
        <v>-2</v>
      </c>
      <c r="F131" s="472">
        <f>SUM('QTD P&amp;L'!F122:I122)</f>
        <v>-3</v>
      </c>
      <c r="G131" s="472">
        <f>SUM('QTD P&amp;L'!G122:J122)</f>
        <v>-1</v>
      </c>
      <c r="H131" s="472">
        <f>SUM('QTD P&amp;L'!H122:K122)</f>
        <v>-7</v>
      </c>
      <c r="I131" s="472">
        <v>-2</v>
      </c>
      <c r="J131" s="472">
        <f>SUM('QTD P&amp;L'!J122:M122)</f>
        <v>-1</v>
      </c>
      <c r="K131" s="472">
        <f>SUM('QTD P&amp;L'!K122:N122)</f>
        <v>14</v>
      </c>
      <c r="L131" s="472">
        <f>SUM('QTD P&amp;L'!L122:O122)</f>
        <v>10</v>
      </c>
      <c r="M131" s="678">
        <v>13</v>
      </c>
      <c r="P131" s="117"/>
      <c r="Q131" s="117"/>
      <c r="R131" s="117"/>
      <c r="S131" s="117"/>
      <c r="T131" s="117"/>
      <c r="U131" s="117"/>
      <c r="V131" s="117"/>
      <c r="W131" s="117"/>
      <c r="X131" s="117"/>
      <c r="Z131" s="118"/>
      <c r="AA131" s="118"/>
      <c r="AB131" s="118"/>
      <c r="AC131" s="118"/>
      <c r="AD131" s="118"/>
      <c r="AE131" s="118"/>
      <c r="AF131" s="118"/>
      <c r="AG131" s="118"/>
      <c r="AH131" s="118"/>
    </row>
    <row r="132" spans="1:34" ht="12.75">
      <c r="A132" s="5"/>
      <c r="B132" s="115"/>
      <c r="C132" s="392" t="s">
        <v>92</v>
      </c>
      <c r="D132" s="375"/>
      <c r="E132" s="472">
        <v>-12</v>
      </c>
      <c r="F132" s="472">
        <f>SUM('QTD P&amp;L'!F123:I123)</f>
        <v>-5</v>
      </c>
      <c r="G132" s="472">
        <f>SUM('QTD P&amp;L'!G123:J123)</f>
        <v>-23</v>
      </c>
      <c r="H132" s="472">
        <f>SUM('QTD P&amp;L'!H123:K123)</f>
        <v>-16</v>
      </c>
      <c r="I132" s="472">
        <v>1</v>
      </c>
      <c r="J132" s="472">
        <f>SUM('QTD P&amp;L'!J123:M123)</f>
        <v>0</v>
      </c>
      <c r="K132" s="472">
        <f>SUM('QTD P&amp;L'!K123:N123)</f>
        <v>13</v>
      </c>
      <c r="L132" s="472">
        <f>SUM('QTD P&amp;L'!L123:O123)</f>
        <v>12</v>
      </c>
      <c r="M132" s="678">
        <v>11</v>
      </c>
      <c r="P132" s="117"/>
      <c r="Q132" s="117"/>
      <c r="R132" s="117"/>
      <c r="S132" s="117"/>
      <c r="T132" s="117"/>
      <c r="U132" s="117"/>
      <c r="V132" s="117"/>
      <c r="W132" s="117"/>
      <c r="X132" s="117"/>
      <c r="Z132" s="118"/>
      <c r="AA132" s="118"/>
      <c r="AB132" s="118"/>
      <c r="AC132" s="118"/>
      <c r="AD132" s="118"/>
      <c r="AE132" s="118"/>
      <c r="AF132" s="118"/>
      <c r="AG132" s="118"/>
      <c r="AH132" s="118"/>
    </row>
    <row r="133" spans="1:34" ht="12.75">
      <c r="A133" s="5"/>
      <c r="B133" s="375"/>
      <c r="C133" s="75" t="s">
        <v>29</v>
      </c>
      <c r="D133" s="375"/>
      <c r="E133" s="472">
        <f>SUM('QTD P&amp;L'!E124:H124)</f>
        <v>0</v>
      </c>
      <c r="F133" s="472">
        <f>SUM('QTD P&amp;L'!F124:I124)</f>
        <v>0</v>
      </c>
      <c r="G133" s="472">
        <f>SUM('QTD P&amp;L'!G124:J124)</f>
        <v>0</v>
      </c>
      <c r="H133" s="472">
        <f>SUM('QTD P&amp;L'!H124:K124)</f>
        <v>0</v>
      </c>
      <c r="I133" s="472">
        <f>SUM('QTD P&amp;L'!I124:L124)</f>
        <v>0</v>
      </c>
      <c r="J133" s="472">
        <f>SUM('QTD P&amp;L'!J124:M124)</f>
        <v>0</v>
      </c>
      <c r="K133" s="472">
        <f>SUM('QTD P&amp;L'!K124:N124)</f>
        <v>0</v>
      </c>
      <c r="L133" s="472">
        <f>SUM('QTD P&amp;L'!L124:O124)</f>
        <v>0</v>
      </c>
      <c r="M133" s="678">
        <f>SUM('QTD P&amp;L'!M124:P124)</f>
        <v>0</v>
      </c>
      <c r="P133" s="117"/>
      <c r="Q133" s="117"/>
      <c r="R133" s="117"/>
      <c r="S133" s="117"/>
      <c r="T133" s="117"/>
      <c r="U133" s="117"/>
      <c r="V133" s="117"/>
      <c r="W133" s="117"/>
      <c r="X133" s="117"/>
      <c r="Z133" s="118"/>
      <c r="AA133" s="118"/>
      <c r="AB133" s="118"/>
      <c r="AC133" s="118"/>
      <c r="AD133" s="118"/>
      <c r="AE133" s="118"/>
      <c r="AF133" s="118"/>
      <c r="AG133" s="118"/>
      <c r="AH133" s="118"/>
    </row>
    <row r="134" spans="1:34" ht="12.75">
      <c r="A134" s="5"/>
      <c r="B134" s="375"/>
      <c r="C134" s="75" t="s">
        <v>30</v>
      </c>
      <c r="D134" s="375"/>
      <c r="E134" s="472">
        <f>SUM('QTD P&amp;L'!E125:H125)</f>
        <v>0</v>
      </c>
      <c r="F134" s="472">
        <f>SUM('QTD P&amp;L'!F125:I125)</f>
        <v>0</v>
      </c>
      <c r="G134" s="472">
        <f>SUM('QTD P&amp;L'!G125:J125)</f>
        <v>0</v>
      </c>
      <c r="H134" s="472">
        <f>SUM('QTD P&amp;L'!H125:K125)</f>
        <v>0</v>
      </c>
      <c r="I134" s="472">
        <f>SUM('QTD P&amp;L'!I125:L125)</f>
        <v>0</v>
      </c>
      <c r="J134" s="472">
        <f>SUM('QTD P&amp;L'!J125:M125)</f>
        <v>0</v>
      </c>
      <c r="K134" s="472">
        <f>SUM('QTD P&amp;L'!K125:N125)</f>
        <v>0</v>
      </c>
      <c r="L134" s="472">
        <f>SUM('QTD P&amp;L'!L125:O125)</f>
        <v>0</v>
      </c>
      <c r="M134" s="678">
        <f>SUM('QTD P&amp;L'!M125:P125)</f>
        <v>0</v>
      </c>
      <c r="P134" s="117"/>
      <c r="Q134" s="117"/>
      <c r="R134" s="117"/>
      <c r="S134" s="117"/>
      <c r="T134" s="117"/>
      <c r="U134" s="117"/>
      <c r="V134" s="117"/>
      <c r="W134" s="117"/>
      <c r="X134" s="117"/>
      <c r="Z134" s="118"/>
      <c r="AA134" s="118"/>
      <c r="AB134" s="118"/>
      <c r="AC134" s="118"/>
      <c r="AD134" s="118"/>
      <c r="AE134" s="118"/>
      <c r="AF134" s="118"/>
      <c r="AG134" s="118"/>
      <c r="AH134" s="118"/>
    </row>
    <row r="135" spans="1:34">
      <c r="A135" s="5"/>
      <c r="B135" s="375"/>
      <c r="C135" s="75" t="s">
        <v>31</v>
      </c>
      <c r="D135" s="375"/>
      <c r="E135" s="473">
        <f>SUM('QTD P&amp;L'!E126:H126)</f>
        <v>0</v>
      </c>
      <c r="F135" s="473">
        <f>SUM('QTD P&amp;L'!F126:I126)</f>
        <v>0</v>
      </c>
      <c r="G135" s="473">
        <f>SUM('QTD P&amp;L'!G126:J126)</f>
        <v>0</v>
      </c>
      <c r="H135" s="473">
        <f>SUM('QTD P&amp;L'!H126:K126)</f>
        <v>0</v>
      </c>
      <c r="I135" s="473">
        <f>SUM('QTD P&amp;L'!I126:L126)</f>
        <v>0</v>
      </c>
      <c r="J135" s="473">
        <f>SUM('QTD P&amp;L'!J126:M126)</f>
        <v>0</v>
      </c>
      <c r="K135" s="473">
        <f>SUM('QTD P&amp;L'!K126:N126)</f>
        <v>0</v>
      </c>
      <c r="L135" s="473">
        <f>SUM('QTD P&amp;L'!L126:O126)</f>
        <v>0</v>
      </c>
      <c r="M135" s="222">
        <f>SUM('QTD P&amp;L'!M126:P126)</f>
        <v>0</v>
      </c>
      <c r="P135" s="117"/>
      <c r="Q135" s="117"/>
      <c r="R135" s="117"/>
      <c r="S135" s="117"/>
      <c r="T135" s="117"/>
      <c r="U135" s="117"/>
      <c r="V135" s="117"/>
      <c r="W135" s="117"/>
      <c r="X135" s="117"/>
      <c r="Z135" s="118"/>
      <c r="AA135" s="118"/>
      <c r="AB135" s="118"/>
      <c r="AC135" s="118"/>
      <c r="AD135" s="118"/>
      <c r="AE135" s="118"/>
      <c r="AF135" s="118"/>
      <c r="AG135" s="118"/>
      <c r="AH135" s="118"/>
    </row>
    <row r="136" spans="1:34">
      <c r="A136" s="5"/>
      <c r="B136" s="375"/>
      <c r="C136" s="375"/>
      <c r="D136" s="375" t="s">
        <v>61</v>
      </c>
      <c r="E136" s="473">
        <f t="shared" ref="E136:F136" si="158">SUM(E128:E135)</f>
        <v>-138</v>
      </c>
      <c r="F136" s="473">
        <f t="shared" si="158"/>
        <v>-57</v>
      </c>
      <c r="G136" s="473">
        <f t="shared" ref="G136:H136" si="159">SUM(G128:G135)</f>
        <v>-37</v>
      </c>
      <c r="H136" s="473">
        <f t="shared" si="159"/>
        <v>-109</v>
      </c>
      <c r="I136" s="473">
        <f t="shared" ref="I136:J136" si="160">SUM(I128:I135)</f>
        <v>-49</v>
      </c>
      <c r="J136" s="473">
        <f t="shared" si="160"/>
        <v>-19</v>
      </c>
      <c r="K136" s="473">
        <f t="shared" ref="K136:L136" si="161">SUM(K128:K135)</f>
        <v>29</v>
      </c>
      <c r="L136" s="473">
        <f t="shared" si="161"/>
        <v>7</v>
      </c>
      <c r="M136" s="222">
        <f t="shared" ref="M136" si="162">SUM(M128:M135)</f>
        <v>95</v>
      </c>
      <c r="P136" s="117"/>
      <c r="Q136" s="117"/>
      <c r="R136" s="117"/>
      <c r="S136" s="117"/>
      <c r="T136" s="117"/>
      <c r="U136" s="117"/>
      <c r="V136" s="117"/>
      <c r="W136" s="117"/>
      <c r="X136" s="117"/>
      <c r="Z136" s="118"/>
      <c r="AA136" s="118"/>
      <c r="AB136" s="118"/>
      <c r="AC136" s="118"/>
      <c r="AD136" s="118"/>
      <c r="AE136" s="118"/>
      <c r="AF136" s="118"/>
      <c r="AG136" s="118"/>
      <c r="AH136" s="118"/>
    </row>
    <row r="137" spans="1:34" ht="12.75">
      <c r="A137" s="6"/>
      <c r="B137" s="400" t="s">
        <v>1</v>
      </c>
      <c r="C137" s="401"/>
      <c r="D137" s="402"/>
      <c r="E137" s="474">
        <f t="shared" ref="E137:F137" si="163">E125-E136</f>
        <v>-100</v>
      </c>
      <c r="F137" s="474">
        <f t="shared" si="163"/>
        <v>-166</v>
      </c>
      <c r="G137" s="474">
        <f t="shared" ref="G137:H137" si="164">G125-G136</f>
        <v>-119</v>
      </c>
      <c r="H137" s="474">
        <f t="shared" si="164"/>
        <v>-261</v>
      </c>
      <c r="I137" s="474">
        <f t="shared" ref="I137:J137" si="165">I125-I136</f>
        <v>-52</v>
      </c>
      <c r="J137" s="474">
        <f t="shared" si="165"/>
        <v>218</v>
      </c>
      <c r="K137" s="474">
        <f t="shared" ref="K137:L137" si="166">K125-K136</f>
        <v>505</v>
      </c>
      <c r="L137" s="474">
        <f t="shared" si="166"/>
        <v>408</v>
      </c>
      <c r="M137" s="679">
        <f t="shared" ref="M137" si="167">M125-M136</f>
        <v>238</v>
      </c>
      <c r="P137" s="117"/>
      <c r="Q137" s="117"/>
      <c r="R137" s="117"/>
      <c r="S137" s="117"/>
      <c r="T137" s="117"/>
      <c r="U137" s="117"/>
      <c r="V137" s="117"/>
      <c r="W137" s="117"/>
      <c r="X137" s="117"/>
      <c r="Z137" s="118"/>
      <c r="AA137" s="118"/>
      <c r="AB137" s="118"/>
      <c r="AC137" s="118"/>
      <c r="AD137" s="118"/>
      <c r="AE137" s="118"/>
      <c r="AF137" s="118"/>
      <c r="AG137" s="118"/>
      <c r="AH137" s="118"/>
    </row>
    <row r="138" spans="1:34" ht="12.75">
      <c r="A138" s="7"/>
      <c r="B138" s="115" t="s">
        <v>81</v>
      </c>
      <c r="C138" s="7"/>
      <c r="D138" s="7"/>
      <c r="E138" s="472">
        <v>0</v>
      </c>
      <c r="F138" s="472">
        <f>SUM('QTD P&amp;L'!F129:I129)</f>
        <v>0</v>
      </c>
      <c r="G138" s="472">
        <f>SUM('QTD P&amp;L'!G129:J129)</f>
        <v>0</v>
      </c>
      <c r="H138" s="472">
        <f>SUM('QTD P&amp;L'!H129:K129)</f>
        <v>0</v>
      </c>
      <c r="I138" s="472">
        <f>SUM('QTD P&amp;L'!I129:L129)</f>
        <v>0</v>
      </c>
      <c r="J138" s="472">
        <f>SUM('QTD P&amp;L'!J129:M129)</f>
        <v>0</v>
      </c>
      <c r="K138" s="472">
        <f>SUM('QTD P&amp;L'!K129:N129)</f>
        <v>0</v>
      </c>
      <c r="L138" s="472">
        <f>SUM('QTD P&amp;L'!L129:O129)</f>
        <v>0</v>
      </c>
      <c r="M138" s="678">
        <v>0</v>
      </c>
      <c r="P138" s="117"/>
      <c r="Q138" s="117"/>
      <c r="R138" s="117"/>
      <c r="S138" s="117"/>
      <c r="T138" s="117"/>
      <c r="U138" s="117"/>
      <c r="V138" s="117"/>
      <c r="W138" s="117"/>
      <c r="X138" s="117"/>
      <c r="Z138" s="118"/>
      <c r="AA138" s="118"/>
      <c r="AB138" s="118"/>
      <c r="AC138" s="118"/>
      <c r="AD138" s="118"/>
      <c r="AE138" s="118"/>
      <c r="AF138" s="118"/>
      <c r="AG138" s="118"/>
      <c r="AH138" s="118"/>
    </row>
    <row r="139" spans="1:34">
      <c r="A139" s="7"/>
      <c r="B139" s="115" t="s">
        <v>119</v>
      </c>
      <c r="C139" s="7"/>
      <c r="D139" s="7"/>
      <c r="E139" s="444">
        <v>0</v>
      </c>
      <c r="F139" s="444">
        <v>0</v>
      </c>
      <c r="G139" s="444">
        <v>0</v>
      </c>
      <c r="H139" s="444">
        <v>0</v>
      </c>
      <c r="I139" s="444">
        <v>0</v>
      </c>
      <c r="J139" s="444">
        <v>0</v>
      </c>
      <c r="K139" s="444">
        <v>0</v>
      </c>
      <c r="L139" s="444">
        <v>0</v>
      </c>
      <c r="M139" s="194">
        <v>0</v>
      </c>
      <c r="P139" s="117"/>
      <c r="Q139" s="117"/>
      <c r="R139" s="117"/>
      <c r="S139" s="117"/>
      <c r="T139" s="117"/>
      <c r="U139" s="117"/>
      <c r="V139" s="117"/>
      <c r="W139" s="117"/>
      <c r="X139" s="117"/>
      <c r="Z139" s="118"/>
      <c r="AA139" s="118"/>
      <c r="AB139" s="118"/>
      <c r="AC139" s="118"/>
      <c r="AD139" s="118"/>
      <c r="AE139" s="118"/>
      <c r="AF139" s="118"/>
      <c r="AG139" s="118"/>
      <c r="AH139" s="118"/>
    </row>
    <row r="140" spans="1:34" ht="12.75">
      <c r="A140" s="7"/>
      <c r="B140" s="10" t="s">
        <v>77</v>
      </c>
      <c r="C140" s="376"/>
      <c r="D140" s="7"/>
      <c r="E140" s="472">
        <f>SUM(E137:E139)</f>
        <v>-100</v>
      </c>
      <c r="F140" s="472">
        <f>SUM('QTD P&amp;L'!F131:I131)</f>
        <v>-166</v>
      </c>
      <c r="G140" s="472">
        <f>SUM('QTD P&amp;L'!G131:J131)</f>
        <v>-119</v>
      </c>
      <c r="H140" s="472">
        <f>SUM('QTD P&amp;L'!H131:K131)</f>
        <v>-261</v>
      </c>
      <c r="I140" s="472">
        <f>SUM(I137:I139)</f>
        <v>-52</v>
      </c>
      <c r="J140" s="472">
        <f>SUM('QTD P&amp;L'!J131:M131)</f>
        <v>218</v>
      </c>
      <c r="K140" s="472">
        <f>SUM('QTD P&amp;L'!K131:N131)</f>
        <v>505</v>
      </c>
      <c r="L140" s="472">
        <f>SUM('QTD P&amp;L'!L131:O131)</f>
        <v>408</v>
      </c>
      <c r="M140" s="678">
        <f>SUM('QTD P&amp;L'!M131:P131)</f>
        <v>238</v>
      </c>
      <c r="P140" s="117"/>
      <c r="Q140" s="117"/>
      <c r="R140" s="117"/>
      <c r="S140" s="117"/>
      <c r="T140" s="117"/>
      <c r="U140" s="117"/>
      <c r="V140" s="117"/>
      <c r="W140" s="117"/>
      <c r="X140" s="117"/>
      <c r="Z140" s="118"/>
      <c r="AA140" s="118"/>
      <c r="AB140" s="118"/>
      <c r="AC140" s="118"/>
      <c r="AD140" s="118"/>
      <c r="AE140" s="118"/>
      <c r="AF140" s="118"/>
      <c r="AG140" s="118"/>
      <c r="AH140" s="118"/>
    </row>
    <row r="141" spans="1:34">
      <c r="A141" s="7"/>
      <c r="B141" s="377" t="s">
        <v>78</v>
      </c>
      <c r="C141" s="376"/>
      <c r="D141" s="7"/>
      <c r="E141" s="473">
        <v>-4</v>
      </c>
      <c r="F141" s="473">
        <f>SUM('QTD P&amp;L'!F132:I132)</f>
        <v>-18</v>
      </c>
      <c r="G141" s="473">
        <f>SUM('QTD P&amp;L'!G132:J132)</f>
        <v>-15</v>
      </c>
      <c r="H141" s="473">
        <f>SUM('QTD P&amp;L'!H132:K132)</f>
        <v>-35</v>
      </c>
      <c r="I141" s="473">
        <v>-5</v>
      </c>
      <c r="J141" s="473">
        <f>SUM('QTD P&amp;L'!J132:M132)</f>
        <v>46</v>
      </c>
      <c r="K141" s="473">
        <f>SUM('QTD P&amp;L'!K132:N132)</f>
        <v>93</v>
      </c>
      <c r="L141" s="473">
        <f>SUM('QTD P&amp;L'!L132:O132)</f>
        <v>78</v>
      </c>
      <c r="M141" s="222">
        <v>33</v>
      </c>
      <c r="P141" s="117"/>
      <c r="Q141" s="117"/>
      <c r="R141" s="117"/>
      <c r="S141" s="117"/>
      <c r="T141" s="117"/>
      <c r="U141" s="117"/>
      <c r="V141" s="117"/>
      <c r="W141" s="117"/>
      <c r="X141" s="117"/>
      <c r="Z141" s="118"/>
      <c r="AA141" s="118"/>
      <c r="AB141" s="118"/>
      <c r="AC141" s="118"/>
      <c r="AD141" s="118"/>
      <c r="AE141" s="118"/>
      <c r="AF141" s="118"/>
      <c r="AG141" s="118"/>
      <c r="AH141" s="118"/>
    </row>
    <row r="142" spans="1:34">
      <c r="A142" s="4"/>
      <c r="B142" s="12" t="s">
        <v>2</v>
      </c>
      <c r="C142" s="4"/>
      <c r="D142" s="4"/>
      <c r="E142" s="488">
        <f t="shared" ref="E142:F142" si="168">E140-E141</f>
        <v>-96</v>
      </c>
      <c r="F142" s="488">
        <f t="shared" si="168"/>
        <v>-148</v>
      </c>
      <c r="G142" s="488">
        <f t="shared" ref="G142:H142" si="169">G140-G141</f>
        <v>-104</v>
      </c>
      <c r="H142" s="488">
        <f t="shared" si="169"/>
        <v>-226</v>
      </c>
      <c r="I142" s="488">
        <f t="shared" ref="I142:J142" si="170">I140-I141</f>
        <v>-47</v>
      </c>
      <c r="J142" s="488">
        <f t="shared" si="170"/>
        <v>172</v>
      </c>
      <c r="K142" s="488">
        <f t="shared" ref="K142:L142" si="171">K140-K141</f>
        <v>412</v>
      </c>
      <c r="L142" s="488">
        <f t="shared" si="171"/>
        <v>330</v>
      </c>
      <c r="M142" s="692">
        <f t="shared" ref="M142" si="172">M140-M141</f>
        <v>205</v>
      </c>
      <c r="P142" s="117"/>
      <c r="Q142" s="117"/>
      <c r="R142" s="117"/>
      <c r="S142" s="117"/>
      <c r="T142" s="117"/>
      <c r="U142" s="117"/>
      <c r="V142" s="117"/>
      <c r="W142" s="117"/>
      <c r="X142" s="117"/>
      <c r="Z142" s="118"/>
      <c r="AA142" s="118"/>
      <c r="AB142" s="118"/>
      <c r="AC142" s="118"/>
      <c r="AD142" s="118"/>
      <c r="AE142" s="118"/>
      <c r="AF142" s="118"/>
      <c r="AG142" s="118"/>
      <c r="AH142" s="118"/>
    </row>
    <row r="143" spans="1:34">
      <c r="E143" s="486"/>
      <c r="F143" s="486"/>
      <c r="G143" s="486"/>
      <c r="H143" s="486"/>
      <c r="I143" s="486"/>
      <c r="J143" s="486"/>
      <c r="K143" s="486"/>
      <c r="L143" s="486"/>
      <c r="M143" s="223"/>
      <c r="Q143" s="117"/>
      <c r="R143" s="117"/>
      <c r="Z143" s="118"/>
      <c r="AA143" s="118"/>
      <c r="AB143" s="118"/>
      <c r="AC143" s="118"/>
      <c r="AD143" s="118"/>
      <c r="AE143" s="118"/>
      <c r="AF143" s="118"/>
      <c r="AG143" s="118"/>
      <c r="AH143" s="118"/>
    </row>
    <row r="144" spans="1:34" ht="12.75">
      <c r="B144" s="403"/>
      <c r="C144" s="403" t="s">
        <v>24</v>
      </c>
      <c r="E144" s="492">
        <v>-0.13</v>
      </c>
      <c r="F144" s="492">
        <f>SUM('QTD P&amp;L'!F135:I135)</f>
        <v>-0.19999999999999996</v>
      </c>
      <c r="G144" s="492">
        <f>SUM('QTD P&amp;L'!G135:J135)</f>
        <v>-0.13999999999999999</v>
      </c>
      <c r="H144" s="492">
        <f>SUM('QTD P&amp;L'!H135:K135)</f>
        <v>-0.28999999999999992</v>
      </c>
      <c r="I144" s="492">
        <v>-7.0000000000000007E-2</v>
      </c>
      <c r="J144" s="492">
        <f>SUM('QTD P&amp;L'!J135:M135)</f>
        <v>0.22000000000000003</v>
      </c>
      <c r="K144" s="492">
        <f>SUM('QTD P&amp;L'!K135:N135)</f>
        <v>0.53</v>
      </c>
      <c r="L144" s="492">
        <f>SUM('QTD P&amp;L'!L135:O135)</f>
        <v>0.42999999999999994</v>
      </c>
      <c r="M144" s="695">
        <v>0.26</v>
      </c>
      <c r="P144" s="118"/>
      <c r="Q144" s="117"/>
      <c r="R144" s="117"/>
      <c r="S144" s="118"/>
      <c r="T144" s="118"/>
      <c r="U144" s="118"/>
      <c r="V144" s="118"/>
      <c r="W144" s="118"/>
      <c r="X144" s="118"/>
      <c r="Z144" s="118"/>
      <c r="AA144" s="118"/>
      <c r="AB144" s="118"/>
      <c r="AC144" s="118"/>
      <c r="AD144" s="118"/>
      <c r="AE144" s="118"/>
      <c r="AF144" s="118"/>
      <c r="AG144" s="118"/>
      <c r="AH144" s="118"/>
    </row>
    <row r="145" spans="1:34" ht="12.75">
      <c r="B145" s="403"/>
      <c r="C145" s="403" t="s">
        <v>25</v>
      </c>
      <c r="E145" s="492">
        <v>-0.12</v>
      </c>
      <c r="F145" s="492">
        <f>SUM('QTD P&amp;L'!F136:I136)</f>
        <v>-0.18999999999999995</v>
      </c>
      <c r="G145" s="492">
        <f>SUM('QTD P&amp;L'!G136:J136)</f>
        <v>-0.12999999999999998</v>
      </c>
      <c r="H145" s="492">
        <f>SUM('QTD P&amp;L'!H136:K136)</f>
        <v>-0.28999999999999992</v>
      </c>
      <c r="I145" s="492">
        <v>-0.06</v>
      </c>
      <c r="J145" s="492">
        <f>SUM('QTD P&amp;L'!J136:M136)</f>
        <v>0.22000000000000003</v>
      </c>
      <c r="K145" s="492">
        <f>SUM('QTD P&amp;L'!K136:N136)</f>
        <v>0.53</v>
      </c>
      <c r="L145" s="492">
        <f>SUM('QTD P&amp;L'!L136:O136)</f>
        <v>0.41999999999999993</v>
      </c>
      <c r="M145" s="695">
        <v>0.26</v>
      </c>
      <c r="P145" s="118"/>
      <c r="Q145" s="117"/>
      <c r="R145" s="117"/>
      <c r="S145" s="118"/>
      <c r="T145" s="118"/>
      <c r="U145" s="118"/>
      <c r="V145" s="118"/>
      <c r="W145" s="118"/>
      <c r="X145" s="118"/>
      <c r="Z145" s="118"/>
      <c r="AA145" s="118"/>
      <c r="AB145" s="118"/>
      <c r="AC145" s="118"/>
      <c r="AD145" s="118"/>
      <c r="AE145" s="118"/>
      <c r="AF145" s="118"/>
      <c r="AG145" s="118"/>
      <c r="AH145" s="118"/>
    </row>
    <row r="146" spans="1:34" s="191" customFormat="1">
      <c r="A146" s="224"/>
      <c r="B146" s="224"/>
      <c r="C146" s="224"/>
      <c r="D146" s="224"/>
      <c r="E146" s="336"/>
      <c r="F146" s="336"/>
      <c r="G146" s="336"/>
      <c r="H146" s="336"/>
      <c r="I146" s="336"/>
      <c r="J146" s="336"/>
      <c r="K146" s="336"/>
      <c r="L146" s="336"/>
      <c r="M146" s="338"/>
    </row>
    <row r="147" spans="1:34" s="191" customFormat="1">
      <c r="A147" s="224"/>
      <c r="B147" s="224"/>
      <c r="C147" s="224"/>
      <c r="D147" s="224"/>
      <c r="E147" s="336"/>
      <c r="F147" s="336"/>
      <c r="G147" s="336"/>
      <c r="H147" s="336"/>
      <c r="I147" s="336"/>
      <c r="J147" s="336"/>
      <c r="K147" s="336"/>
      <c r="L147" s="336"/>
      <c r="M147" s="338"/>
    </row>
    <row r="148" spans="1:34" s="191" customFormat="1">
      <c r="A148" s="224"/>
      <c r="B148" s="224"/>
      <c r="C148" s="224"/>
      <c r="D148" s="224"/>
      <c r="E148" s="340"/>
      <c r="F148" s="340"/>
      <c r="G148" s="340"/>
      <c r="H148" s="340"/>
      <c r="I148" s="340"/>
      <c r="J148" s="340"/>
      <c r="K148" s="340"/>
      <c r="L148" s="340"/>
      <c r="M148" s="338"/>
    </row>
    <row r="149" spans="1:34" s="191" customFormat="1">
      <c r="A149" s="224"/>
      <c r="B149" s="224"/>
      <c r="C149" s="224"/>
      <c r="D149" s="224"/>
      <c r="E149" s="340"/>
      <c r="F149" s="340"/>
      <c r="G149" s="340"/>
      <c r="H149" s="340"/>
      <c r="I149" s="340"/>
      <c r="J149" s="340"/>
      <c r="K149" s="340"/>
      <c r="L149" s="340"/>
      <c r="M149" s="336"/>
    </row>
    <row r="150" spans="1:34" s="191" customFormat="1">
      <c r="A150" s="224"/>
      <c r="B150" s="224"/>
      <c r="C150" s="224"/>
      <c r="D150" s="224"/>
      <c r="E150" s="340"/>
      <c r="F150" s="340"/>
      <c r="G150" s="340"/>
      <c r="H150" s="340"/>
      <c r="I150" s="340"/>
      <c r="J150" s="340"/>
      <c r="K150" s="340"/>
      <c r="L150" s="340"/>
      <c r="M150" s="339"/>
    </row>
    <row r="151" spans="1:34" s="191" customFormat="1">
      <c r="A151" s="224"/>
      <c r="B151" s="224"/>
      <c r="C151" s="224"/>
      <c r="D151" s="224"/>
      <c r="E151" s="223"/>
      <c r="F151" s="223"/>
      <c r="G151" s="223"/>
      <c r="H151" s="223"/>
      <c r="I151" s="223"/>
      <c r="J151" s="223"/>
      <c r="K151" s="223"/>
      <c r="L151" s="223"/>
      <c r="M151" s="336"/>
    </row>
    <row r="152" spans="1:34" s="191" customFormat="1">
      <c r="A152" s="224"/>
      <c r="B152" s="224"/>
      <c r="C152" s="224"/>
      <c r="D152" s="224"/>
      <c r="E152" s="223"/>
      <c r="F152" s="223"/>
      <c r="G152" s="223"/>
      <c r="H152" s="223"/>
      <c r="I152" s="223"/>
      <c r="J152" s="223"/>
      <c r="K152" s="223"/>
      <c r="L152" s="223"/>
      <c r="M152" s="340"/>
    </row>
    <row r="153" spans="1:34" s="191" customFormat="1">
      <c r="A153" s="224"/>
      <c r="B153" s="224"/>
      <c r="C153" s="224"/>
      <c r="D153" s="224"/>
      <c r="E153" s="223"/>
      <c r="F153" s="223"/>
      <c r="G153" s="223"/>
      <c r="H153" s="223"/>
      <c r="I153" s="223"/>
      <c r="J153" s="223"/>
      <c r="K153" s="223"/>
      <c r="L153" s="223"/>
      <c r="M153" s="340"/>
    </row>
    <row r="154" spans="1:34" s="191" customFormat="1">
      <c r="A154" s="224"/>
      <c r="B154" s="224"/>
      <c r="C154" s="224"/>
      <c r="D154" s="224"/>
      <c r="E154" s="223"/>
      <c r="F154" s="223"/>
      <c r="G154" s="223"/>
      <c r="H154" s="223"/>
      <c r="I154" s="223"/>
      <c r="J154" s="223"/>
      <c r="K154" s="223"/>
      <c r="L154" s="223"/>
      <c r="M154" s="340"/>
    </row>
    <row r="155" spans="1:34" s="191" customFormat="1">
      <c r="A155" s="224"/>
      <c r="B155" s="224"/>
      <c r="C155" s="224"/>
      <c r="D155" s="224"/>
      <c r="E155" s="223"/>
      <c r="F155" s="223"/>
      <c r="G155" s="223"/>
      <c r="H155" s="223"/>
      <c r="I155" s="223"/>
      <c r="J155" s="223"/>
      <c r="K155" s="223"/>
      <c r="L155" s="223"/>
      <c r="M155" s="223"/>
    </row>
    <row r="156" spans="1:34" s="191" customFormat="1">
      <c r="A156" s="224"/>
      <c r="B156" s="224"/>
      <c r="C156" s="224"/>
      <c r="D156" s="224"/>
      <c r="E156" s="223"/>
      <c r="F156" s="223"/>
      <c r="G156" s="223"/>
      <c r="H156" s="223"/>
      <c r="I156" s="223"/>
      <c r="J156" s="223"/>
      <c r="K156" s="223"/>
      <c r="L156" s="223"/>
      <c r="M156" s="223"/>
    </row>
    <row r="157" spans="1:34" s="191" customFormat="1">
      <c r="A157" s="224"/>
      <c r="B157" s="224"/>
      <c r="C157" s="224"/>
      <c r="D157" s="224"/>
      <c r="E157" s="223"/>
      <c r="F157" s="223"/>
      <c r="G157" s="223"/>
      <c r="H157" s="223"/>
      <c r="I157" s="223"/>
      <c r="J157" s="223"/>
      <c r="K157" s="223"/>
      <c r="L157" s="223"/>
      <c r="M157" s="223"/>
    </row>
    <row r="158" spans="1:34" s="191" customFormat="1">
      <c r="A158" s="224"/>
      <c r="B158" s="224"/>
      <c r="C158" s="224"/>
      <c r="D158" s="224"/>
      <c r="E158" s="223"/>
      <c r="F158" s="223"/>
      <c r="G158" s="223"/>
      <c r="H158" s="223"/>
      <c r="I158" s="223"/>
      <c r="J158" s="223"/>
      <c r="K158" s="223"/>
      <c r="L158" s="223"/>
      <c r="M158" s="223"/>
    </row>
    <row r="159" spans="1:34" s="191" customFormat="1">
      <c r="A159" s="224"/>
      <c r="B159" s="224"/>
      <c r="C159" s="224"/>
      <c r="D159" s="224"/>
      <c r="E159" s="223"/>
      <c r="F159" s="223"/>
      <c r="G159" s="223"/>
      <c r="H159" s="223"/>
      <c r="I159" s="223"/>
      <c r="J159" s="223"/>
      <c r="K159" s="223"/>
      <c r="L159" s="223"/>
      <c r="M159" s="223"/>
    </row>
    <row r="160" spans="1:34" s="191" customFormat="1">
      <c r="A160" s="224"/>
      <c r="B160" s="224"/>
      <c r="C160" s="224"/>
      <c r="D160" s="224"/>
      <c r="E160" s="337"/>
      <c r="F160" s="337"/>
      <c r="G160" s="337"/>
      <c r="H160" s="337"/>
      <c r="I160" s="337"/>
      <c r="J160" s="337"/>
      <c r="K160" s="337"/>
      <c r="L160" s="337"/>
      <c r="M160" s="223"/>
    </row>
    <row r="161" spans="1:13" s="191" customFormat="1">
      <c r="A161" s="224"/>
      <c r="B161" s="224"/>
      <c r="C161" s="224"/>
      <c r="D161" s="224"/>
      <c r="E161" s="337"/>
      <c r="F161" s="337"/>
      <c r="G161" s="337"/>
      <c r="H161" s="337"/>
      <c r="I161" s="337"/>
      <c r="J161" s="337"/>
      <c r="K161" s="337"/>
      <c r="L161" s="337"/>
      <c r="M161" s="223"/>
    </row>
    <row r="162" spans="1:13" s="191" customFormat="1">
      <c r="A162" s="224"/>
      <c r="B162" s="224"/>
      <c r="C162" s="224"/>
      <c r="D162" s="224"/>
      <c r="E162" s="337"/>
      <c r="F162" s="337"/>
      <c r="G162" s="337"/>
      <c r="H162" s="337"/>
      <c r="I162" s="337"/>
      <c r="J162" s="337"/>
      <c r="K162" s="337"/>
      <c r="L162" s="337"/>
      <c r="M162" s="223"/>
    </row>
    <row r="163" spans="1:13" s="191" customFormat="1">
      <c r="A163" s="224"/>
      <c r="B163" s="224"/>
      <c r="C163" s="224"/>
      <c r="D163" s="224"/>
      <c r="E163" s="337"/>
      <c r="F163" s="337"/>
      <c r="G163" s="337"/>
      <c r="H163" s="337"/>
      <c r="I163" s="337"/>
      <c r="J163" s="337"/>
      <c r="K163" s="337"/>
      <c r="L163" s="337"/>
      <c r="M163" s="223"/>
    </row>
    <row r="164" spans="1:13" s="191" customFormat="1">
      <c r="A164" s="224"/>
      <c r="B164" s="224"/>
      <c r="C164" s="224"/>
      <c r="D164" s="224"/>
      <c r="E164" s="337"/>
      <c r="F164" s="337"/>
      <c r="G164" s="337"/>
      <c r="H164" s="337"/>
      <c r="I164" s="337"/>
      <c r="J164" s="337"/>
      <c r="K164" s="337"/>
      <c r="L164" s="337"/>
      <c r="M164" s="337"/>
    </row>
    <row r="165" spans="1:13" s="191" customFormat="1">
      <c r="A165" s="224"/>
      <c r="B165" s="224"/>
      <c r="C165" s="224"/>
      <c r="D165" s="224"/>
      <c r="E165" s="337"/>
      <c r="F165" s="337"/>
      <c r="G165" s="337"/>
      <c r="H165" s="337"/>
      <c r="I165" s="337"/>
      <c r="J165" s="337"/>
      <c r="K165" s="337"/>
      <c r="L165" s="337"/>
      <c r="M165" s="337"/>
    </row>
    <row r="166" spans="1:13" s="191" customFormat="1">
      <c r="A166" s="224"/>
      <c r="B166" s="224"/>
      <c r="C166" s="224"/>
      <c r="D166" s="224"/>
      <c r="E166" s="337"/>
      <c r="F166" s="337"/>
      <c r="G166" s="337"/>
      <c r="H166" s="337"/>
      <c r="I166" s="337"/>
      <c r="J166" s="337"/>
      <c r="K166" s="337"/>
      <c r="L166" s="337"/>
      <c r="M166" s="337"/>
    </row>
    <row r="167" spans="1:13" s="191" customFormat="1">
      <c r="A167" s="224"/>
      <c r="B167" s="224"/>
      <c r="C167" s="224"/>
      <c r="D167" s="224"/>
      <c r="E167" s="337"/>
      <c r="F167" s="337"/>
      <c r="G167" s="337"/>
      <c r="H167" s="337"/>
      <c r="I167" s="337"/>
      <c r="J167" s="337"/>
      <c r="K167" s="337"/>
      <c r="L167" s="337"/>
      <c r="M167" s="337"/>
    </row>
    <row r="168" spans="1:13" s="191" customFormat="1">
      <c r="A168" s="224"/>
      <c r="B168" s="224"/>
      <c r="C168" s="224"/>
      <c r="D168" s="224"/>
      <c r="E168" s="337"/>
      <c r="F168" s="337"/>
      <c r="G168" s="337"/>
      <c r="H168" s="337"/>
      <c r="I168" s="337"/>
      <c r="J168" s="337"/>
      <c r="K168" s="337"/>
      <c r="L168" s="337"/>
      <c r="M168" s="337"/>
    </row>
    <row r="169" spans="1:13" s="191" customFormat="1">
      <c r="A169" s="224"/>
      <c r="B169" s="224"/>
      <c r="C169" s="224"/>
      <c r="D169" s="224"/>
      <c r="E169" s="337"/>
      <c r="F169" s="337"/>
      <c r="G169" s="337"/>
      <c r="H169" s="337"/>
      <c r="I169" s="337"/>
      <c r="J169" s="337"/>
      <c r="K169" s="337"/>
      <c r="L169" s="337"/>
      <c r="M169" s="337"/>
    </row>
    <row r="170" spans="1:13" s="191" customFormat="1">
      <c r="A170" s="224"/>
      <c r="B170" s="224"/>
      <c r="C170" s="224"/>
      <c r="D170" s="224"/>
      <c r="E170" s="337"/>
      <c r="F170" s="337"/>
      <c r="G170" s="337"/>
      <c r="H170" s="337"/>
      <c r="I170" s="337"/>
      <c r="J170" s="337"/>
      <c r="K170" s="337"/>
      <c r="L170" s="337"/>
      <c r="M170" s="337"/>
    </row>
    <row r="171" spans="1:13" s="191" customFormat="1">
      <c r="A171" s="224"/>
      <c r="B171" s="224"/>
      <c r="C171" s="224"/>
      <c r="D171" s="224"/>
      <c r="E171" s="337"/>
      <c r="F171" s="337"/>
      <c r="G171" s="337"/>
      <c r="H171" s="337"/>
      <c r="I171" s="337"/>
      <c r="J171" s="337"/>
      <c r="K171" s="337"/>
      <c r="L171" s="337"/>
      <c r="M171" s="337"/>
    </row>
    <row r="172" spans="1:13" s="191" customFormat="1">
      <c r="A172" s="224"/>
      <c r="B172" s="224"/>
      <c r="C172" s="224"/>
      <c r="D172" s="224"/>
      <c r="E172" s="337"/>
      <c r="F172" s="337"/>
      <c r="G172" s="337"/>
      <c r="H172" s="337"/>
      <c r="I172" s="337"/>
      <c r="J172" s="337"/>
      <c r="K172" s="337"/>
      <c r="L172" s="337"/>
      <c r="M172" s="337"/>
    </row>
    <row r="173" spans="1:13" s="191" customFormat="1">
      <c r="A173" s="224"/>
      <c r="B173" s="224"/>
      <c r="C173" s="224"/>
      <c r="D173" s="224"/>
      <c r="E173" s="337"/>
      <c r="F173" s="337"/>
      <c r="G173" s="337"/>
      <c r="H173" s="337"/>
      <c r="I173" s="337"/>
      <c r="J173" s="337"/>
      <c r="K173" s="337"/>
      <c r="L173" s="337"/>
      <c r="M173" s="337"/>
    </row>
    <row r="174" spans="1:13" s="191" customFormat="1">
      <c r="A174" s="224"/>
      <c r="B174" s="224"/>
      <c r="C174" s="224"/>
      <c r="D174" s="224"/>
      <c r="E174" s="337"/>
      <c r="F174" s="337"/>
      <c r="G174" s="337"/>
      <c r="H174" s="337"/>
      <c r="I174" s="337"/>
      <c r="J174" s="337"/>
      <c r="K174" s="337"/>
      <c r="L174" s="337"/>
      <c r="M174" s="337"/>
    </row>
    <row r="175" spans="1:13" s="191" customFormat="1">
      <c r="A175" s="224"/>
      <c r="B175" s="224"/>
      <c r="C175" s="224"/>
      <c r="D175" s="224"/>
      <c r="E175" s="223"/>
      <c r="F175" s="223"/>
      <c r="G175" s="223"/>
      <c r="H175" s="223"/>
      <c r="I175" s="223"/>
      <c r="J175" s="223"/>
      <c r="K175" s="223"/>
      <c r="L175" s="223"/>
      <c r="M175" s="337"/>
    </row>
    <row r="176" spans="1:13" s="191" customFormat="1">
      <c r="A176" s="224"/>
      <c r="B176" s="224"/>
      <c r="C176" s="224"/>
      <c r="D176" s="224"/>
      <c r="E176" s="223"/>
      <c r="F176" s="223"/>
      <c r="G176" s="223"/>
      <c r="H176" s="223"/>
      <c r="I176" s="223"/>
      <c r="J176" s="223"/>
      <c r="K176" s="223"/>
      <c r="L176" s="223"/>
      <c r="M176" s="337"/>
    </row>
    <row r="177" spans="1:13" s="191" customFormat="1">
      <c r="A177" s="224"/>
      <c r="B177" s="224"/>
      <c r="C177" s="224"/>
      <c r="D177" s="224"/>
      <c r="E177" s="223"/>
      <c r="F177" s="223"/>
      <c r="G177" s="223"/>
      <c r="H177" s="223"/>
      <c r="I177" s="223"/>
      <c r="J177" s="223"/>
      <c r="K177" s="223"/>
      <c r="L177" s="223"/>
      <c r="M177" s="337"/>
    </row>
    <row r="178" spans="1:13" s="191" customFormat="1">
      <c r="A178" s="224"/>
      <c r="B178" s="224"/>
      <c r="C178" s="224"/>
      <c r="D178" s="224"/>
      <c r="E178" s="223"/>
      <c r="F178" s="223"/>
      <c r="G178" s="223"/>
      <c r="H178" s="223"/>
      <c r="I178" s="223"/>
      <c r="J178" s="223"/>
      <c r="K178" s="223"/>
      <c r="L178" s="223"/>
      <c r="M178" s="337"/>
    </row>
    <row r="179" spans="1:13" s="191" customFormat="1">
      <c r="A179" s="224"/>
      <c r="B179" s="224"/>
      <c r="C179" s="224"/>
      <c r="D179" s="224"/>
      <c r="E179" s="223"/>
      <c r="F179" s="223"/>
      <c r="G179" s="223"/>
      <c r="H179" s="223"/>
      <c r="I179" s="223"/>
      <c r="J179" s="223"/>
      <c r="K179" s="223"/>
      <c r="L179" s="223"/>
      <c r="M179" s="223"/>
    </row>
    <row r="180" spans="1:13" s="191" customFormat="1">
      <c r="A180" s="224"/>
      <c r="B180" s="224"/>
      <c r="C180" s="224"/>
      <c r="D180" s="224"/>
      <c r="E180" s="223"/>
      <c r="F180" s="223"/>
      <c r="G180" s="223"/>
      <c r="H180" s="223"/>
      <c r="I180" s="223"/>
      <c r="J180" s="223"/>
      <c r="K180" s="223"/>
      <c r="L180" s="223"/>
      <c r="M180" s="223"/>
    </row>
    <row r="181" spans="1:13" s="191" customFormat="1">
      <c r="A181" s="224"/>
      <c r="B181" s="224"/>
      <c r="C181" s="224"/>
      <c r="D181" s="224"/>
      <c r="E181" s="223"/>
      <c r="F181" s="223"/>
      <c r="G181" s="223"/>
      <c r="H181" s="223"/>
      <c r="I181" s="223"/>
      <c r="J181" s="223"/>
      <c r="K181" s="223"/>
      <c r="L181" s="223"/>
      <c r="M181" s="223"/>
    </row>
    <row r="182" spans="1:13" s="191" customFormat="1">
      <c r="A182" s="224"/>
      <c r="B182" s="224"/>
      <c r="C182" s="224"/>
      <c r="D182" s="224"/>
      <c r="E182" s="223"/>
      <c r="F182" s="223"/>
      <c r="G182" s="223"/>
      <c r="H182" s="223"/>
      <c r="I182" s="223"/>
      <c r="J182" s="223"/>
      <c r="K182" s="223"/>
      <c r="L182" s="223"/>
      <c r="M182" s="223"/>
    </row>
    <row r="183" spans="1:13" s="191" customFormat="1">
      <c r="A183" s="224"/>
      <c r="B183" s="224"/>
      <c r="C183" s="224"/>
      <c r="D183" s="224"/>
      <c r="E183" s="223"/>
      <c r="F183" s="223"/>
      <c r="G183" s="223"/>
      <c r="H183" s="223"/>
      <c r="I183" s="223"/>
      <c r="J183" s="223"/>
      <c r="K183" s="223"/>
      <c r="L183" s="223"/>
      <c r="M183" s="223"/>
    </row>
    <row r="184" spans="1:13" s="191" customFormat="1">
      <c r="A184" s="224"/>
      <c r="B184" s="224"/>
      <c r="C184" s="224"/>
      <c r="D184" s="224"/>
      <c r="E184" s="336"/>
      <c r="F184" s="336"/>
      <c r="G184" s="336"/>
      <c r="H184" s="336"/>
      <c r="I184" s="336"/>
      <c r="J184" s="336"/>
      <c r="K184" s="336"/>
      <c r="L184" s="336"/>
      <c r="M184" s="223"/>
    </row>
    <row r="185" spans="1:13" s="191" customFormat="1">
      <c r="A185" s="224"/>
      <c r="B185" s="224"/>
      <c r="C185" s="224"/>
      <c r="D185" s="224"/>
      <c r="E185" s="336"/>
      <c r="F185" s="336"/>
      <c r="G185" s="336"/>
      <c r="H185" s="336"/>
      <c r="I185" s="336"/>
      <c r="J185" s="336"/>
      <c r="K185" s="336"/>
      <c r="L185" s="336"/>
      <c r="M185" s="223"/>
    </row>
    <row r="186" spans="1:13" s="191" customFormat="1">
      <c r="A186" s="224"/>
      <c r="B186" s="224"/>
      <c r="C186" s="224"/>
      <c r="D186" s="224"/>
      <c r="E186" s="336"/>
      <c r="F186" s="336"/>
      <c r="G186" s="336"/>
      <c r="H186" s="336"/>
      <c r="I186" s="336"/>
      <c r="J186" s="336"/>
      <c r="K186" s="336"/>
      <c r="L186" s="336"/>
      <c r="M186" s="223"/>
    </row>
    <row r="187" spans="1:13" s="191" customFormat="1">
      <c r="A187" s="224"/>
      <c r="B187" s="224"/>
      <c r="C187" s="224"/>
      <c r="D187" s="224"/>
      <c r="E187" s="338"/>
      <c r="F187" s="338"/>
      <c r="G187" s="338"/>
      <c r="H187" s="338"/>
      <c r="I187" s="338"/>
      <c r="J187" s="338"/>
      <c r="K187" s="338"/>
      <c r="L187" s="338"/>
      <c r="M187" s="223"/>
    </row>
    <row r="188" spans="1:13" s="191" customFormat="1">
      <c r="A188" s="224"/>
      <c r="B188" s="224"/>
      <c r="C188" s="224"/>
      <c r="D188" s="224"/>
      <c r="E188" s="338"/>
      <c r="F188" s="338"/>
      <c r="G188" s="338"/>
      <c r="H188" s="338"/>
      <c r="I188" s="338"/>
      <c r="J188" s="338"/>
      <c r="K188" s="338"/>
      <c r="L188" s="338"/>
      <c r="M188" s="336"/>
    </row>
    <row r="189" spans="1:13" s="191" customFormat="1">
      <c r="A189" s="224"/>
      <c r="B189" s="224"/>
      <c r="C189" s="224"/>
      <c r="D189" s="224"/>
      <c r="E189" s="338"/>
      <c r="F189" s="338"/>
      <c r="G189" s="338"/>
      <c r="H189" s="338"/>
      <c r="I189" s="338"/>
      <c r="J189" s="338"/>
      <c r="K189" s="338"/>
      <c r="L189" s="338"/>
      <c r="M189" s="336"/>
    </row>
    <row r="190" spans="1:13" s="191" customFormat="1">
      <c r="A190" s="224"/>
      <c r="B190" s="224"/>
      <c r="C190" s="224"/>
      <c r="D190" s="224"/>
      <c r="E190" s="338"/>
      <c r="F190" s="338"/>
      <c r="G190" s="338"/>
      <c r="H190" s="338"/>
      <c r="I190" s="338"/>
      <c r="J190" s="338"/>
      <c r="K190" s="338"/>
      <c r="L190" s="338"/>
      <c r="M190" s="336"/>
    </row>
    <row r="191" spans="1:13" s="191" customFormat="1">
      <c r="A191" s="224"/>
      <c r="B191" s="224"/>
      <c r="C191" s="224"/>
      <c r="D191" s="224"/>
      <c r="E191" s="338"/>
      <c r="F191" s="338"/>
      <c r="G191" s="338"/>
      <c r="H191" s="338"/>
      <c r="I191" s="338"/>
      <c r="J191" s="338"/>
      <c r="K191" s="338"/>
      <c r="L191" s="338"/>
      <c r="M191" s="338"/>
    </row>
    <row r="192" spans="1:13" s="191" customFormat="1">
      <c r="A192" s="224"/>
      <c r="B192" s="224"/>
      <c r="C192" s="224"/>
      <c r="D192" s="224"/>
      <c r="E192" s="338"/>
      <c r="F192" s="338"/>
      <c r="G192" s="338"/>
      <c r="H192" s="338"/>
      <c r="I192" s="338"/>
      <c r="J192" s="338"/>
      <c r="K192" s="338"/>
      <c r="L192" s="338"/>
      <c r="M192" s="338"/>
    </row>
    <row r="193" spans="1:13" s="191" customFormat="1">
      <c r="A193" s="224"/>
      <c r="B193" s="224"/>
      <c r="C193" s="224"/>
      <c r="D193" s="224"/>
      <c r="E193" s="338"/>
      <c r="F193" s="338"/>
      <c r="G193" s="338"/>
      <c r="H193" s="338"/>
      <c r="I193" s="338"/>
      <c r="J193" s="338"/>
      <c r="K193" s="338"/>
      <c r="L193" s="338"/>
      <c r="M193" s="338"/>
    </row>
    <row r="194" spans="1:13" s="191" customFormat="1">
      <c r="A194" s="224"/>
      <c r="B194" s="224"/>
      <c r="C194" s="224"/>
      <c r="D194" s="224"/>
      <c r="E194" s="338"/>
      <c r="F194" s="338"/>
      <c r="G194" s="338"/>
      <c r="H194" s="338"/>
      <c r="I194" s="338"/>
      <c r="J194" s="338"/>
      <c r="K194" s="338"/>
      <c r="L194" s="338"/>
      <c r="M194" s="338"/>
    </row>
    <row r="195" spans="1:13" s="191" customFormat="1">
      <c r="A195" s="224"/>
      <c r="B195" s="224"/>
      <c r="C195" s="224"/>
      <c r="D195" s="224"/>
      <c r="E195" s="338"/>
      <c r="F195" s="338"/>
      <c r="G195" s="338"/>
      <c r="H195" s="338"/>
      <c r="I195" s="338"/>
      <c r="J195" s="338"/>
      <c r="K195" s="338"/>
      <c r="L195" s="338"/>
      <c r="M195" s="338"/>
    </row>
    <row r="196" spans="1:13" s="191" customFormat="1">
      <c r="A196" s="224"/>
      <c r="B196" s="224"/>
      <c r="C196" s="224"/>
      <c r="D196" s="224"/>
      <c r="E196" s="338"/>
      <c r="F196" s="338"/>
      <c r="G196" s="338"/>
      <c r="H196" s="338"/>
      <c r="I196" s="338"/>
      <c r="J196" s="338"/>
      <c r="K196" s="338"/>
      <c r="L196" s="338"/>
      <c r="M196" s="338"/>
    </row>
    <row r="197" spans="1:13" s="191" customFormat="1">
      <c r="A197" s="224"/>
      <c r="B197" s="224"/>
      <c r="C197" s="224"/>
      <c r="D197" s="224"/>
      <c r="E197" s="338"/>
      <c r="F197" s="338"/>
      <c r="G197" s="338"/>
      <c r="H197" s="338"/>
      <c r="I197" s="338"/>
      <c r="J197" s="338"/>
      <c r="K197" s="338"/>
      <c r="L197" s="338"/>
      <c r="M197" s="338"/>
    </row>
    <row r="198" spans="1:13" s="191" customFormat="1">
      <c r="A198" s="224"/>
      <c r="B198" s="224"/>
      <c r="C198" s="224"/>
      <c r="D198" s="224"/>
      <c r="E198" s="338"/>
      <c r="F198" s="338"/>
      <c r="G198" s="338"/>
      <c r="H198" s="338"/>
      <c r="I198" s="338"/>
      <c r="J198" s="338"/>
      <c r="K198" s="338"/>
      <c r="L198" s="338"/>
      <c r="M198" s="338"/>
    </row>
    <row r="199" spans="1:13" s="191" customFormat="1">
      <c r="A199" s="224"/>
      <c r="B199" s="224"/>
      <c r="C199" s="224"/>
      <c r="D199" s="224"/>
      <c r="E199" s="338"/>
      <c r="F199" s="338"/>
      <c r="G199" s="338"/>
      <c r="H199" s="338"/>
      <c r="I199" s="338"/>
      <c r="J199" s="338"/>
      <c r="K199" s="338"/>
      <c r="L199" s="338"/>
      <c r="M199" s="338"/>
    </row>
    <row r="200" spans="1:13" s="191" customFormat="1">
      <c r="A200" s="224"/>
      <c r="B200" s="224"/>
      <c r="C200" s="224"/>
      <c r="D200" s="224"/>
      <c r="E200" s="338"/>
      <c r="F200" s="338"/>
      <c r="G200" s="338"/>
      <c r="H200" s="338"/>
      <c r="I200" s="338"/>
      <c r="J200" s="338"/>
      <c r="K200" s="338"/>
      <c r="L200" s="338"/>
      <c r="M200" s="338"/>
    </row>
    <row r="201" spans="1:13" s="191" customFormat="1">
      <c r="A201" s="224"/>
      <c r="B201" s="224"/>
      <c r="C201" s="224"/>
      <c r="D201" s="224"/>
      <c r="E201" s="336"/>
      <c r="F201" s="336"/>
      <c r="G201" s="336"/>
      <c r="H201" s="336"/>
      <c r="I201" s="336"/>
      <c r="J201" s="336"/>
      <c r="K201" s="336"/>
      <c r="L201" s="336"/>
      <c r="M201" s="338"/>
    </row>
    <row r="202" spans="1:13" s="191" customFormat="1">
      <c r="A202" s="224"/>
      <c r="B202" s="224"/>
      <c r="C202" s="224"/>
      <c r="D202" s="224"/>
      <c r="E202" s="223"/>
      <c r="F202" s="223"/>
      <c r="G202" s="223"/>
      <c r="H202" s="223"/>
      <c r="I202" s="223"/>
      <c r="J202" s="223"/>
      <c r="K202" s="223"/>
      <c r="L202" s="223"/>
      <c r="M202" s="338"/>
    </row>
    <row r="203" spans="1:13" s="191" customFormat="1">
      <c r="A203" s="224"/>
      <c r="B203" s="224"/>
      <c r="C203" s="224"/>
      <c r="D203" s="224"/>
      <c r="E203" s="340"/>
      <c r="F203" s="340"/>
      <c r="G203" s="340"/>
      <c r="H203" s="340"/>
      <c r="I203" s="340"/>
      <c r="J203" s="340"/>
      <c r="K203" s="340"/>
      <c r="L203" s="340"/>
      <c r="M203" s="338"/>
    </row>
    <row r="204" spans="1:13" s="191" customFormat="1">
      <c r="A204" s="224"/>
      <c r="B204" s="224"/>
      <c r="C204" s="224"/>
      <c r="D204" s="224"/>
      <c r="E204" s="340"/>
      <c r="F204" s="340"/>
      <c r="G204" s="340"/>
      <c r="H204" s="340"/>
      <c r="I204" s="340"/>
      <c r="J204" s="340"/>
      <c r="K204" s="340"/>
      <c r="L204" s="340"/>
      <c r="M204" s="338"/>
    </row>
    <row r="205" spans="1:13" s="191" customFormat="1">
      <c r="A205" s="224"/>
      <c r="B205" s="224"/>
      <c r="C205" s="224"/>
      <c r="D205" s="224"/>
      <c r="E205" s="336"/>
      <c r="F205" s="336"/>
      <c r="G205" s="336"/>
      <c r="H205" s="336"/>
      <c r="I205" s="336"/>
      <c r="J205" s="336"/>
      <c r="K205" s="336"/>
      <c r="L205" s="336"/>
      <c r="M205" s="336"/>
    </row>
    <row r="206" spans="1:13" s="191" customFormat="1">
      <c r="A206" s="224"/>
      <c r="B206" s="224"/>
      <c r="C206" s="224"/>
      <c r="D206" s="224"/>
      <c r="E206" s="336"/>
      <c r="F206" s="336"/>
      <c r="G206" s="336"/>
      <c r="H206" s="336"/>
      <c r="I206" s="336"/>
      <c r="J206" s="336"/>
      <c r="K206" s="336"/>
      <c r="L206" s="336"/>
      <c r="M206" s="223"/>
    </row>
    <row r="207" spans="1:13" s="191" customFormat="1">
      <c r="A207" s="224"/>
      <c r="B207" s="224"/>
      <c r="C207" s="224"/>
      <c r="D207" s="224"/>
      <c r="E207" s="336"/>
      <c r="F207" s="336"/>
      <c r="G207" s="336"/>
      <c r="H207" s="336"/>
      <c r="I207" s="336"/>
      <c r="J207" s="336"/>
      <c r="K207" s="336"/>
      <c r="L207" s="336"/>
      <c r="M207" s="340"/>
    </row>
    <row r="208" spans="1:13" s="191" customFormat="1">
      <c r="A208" s="224"/>
      <c r="B208" s="224"/>
      <c r="C208" s="224"/>
      <c r="D208" s="224"/>
      <c r="E208" s="336"/>
      <c r="F208" s="336"/>
      <c r="G208" s="336"/>
      <c r="H208" s="336"/>
      <c r="I208" s="336"/>
      <c r="J208" s="336"/>
      <c r="K208" s="336"/>
      <c r="L208" s="336"/>
      <c r="M208" s="619"/>
    </row>
    <row r="209" spans="1:13" s="191" customFormat="1">
      <c r="A209" s="224"/>
      <c r="B209" s="224"/>
      <c r="C209" s="224"/>
      <c r="D209" s="224"/>
      <c r="E209" s="336"/>
      <c r="F209" s="336"/>
      <c r="G209" s="336"/>
      <c r="H209" s="336"/>
      <c r="I209" s="336"/>
      <c r="J209" s="336"/>
      <c r="K209" s="336"/>
      <c r="L209" s="336"/>
      <c r="M209" s="335"/>
    </row>
    <row r="210" spans="1:13" s="191" customFormat="1">
      <c r="A210" s="224"/>
      <c r="B210" s="224"/>
      <c r="C210" s="224"/>
      <c r="D210" s="224"/>
      <c r="E210" s="336"/>
      <c r="F210" s="336"/>
      <c r="G210" s="336"/>
      <c r="H210" s="336"/>
      <c r="I210" s="336"/>
      <c r="J210" s="336"/>
      <c r="K210" s="336"/>
      <c r="L210" s="336"/>
      <c r="M210" s="335"/>
    </row>
    <row r="211" spans="1:13" s="191" customFormat="1">
      <c r="A211" s="224"/>
      <c r="B211" s="224"/>
      <c r="C211" s="224"/>
      <c r="D211" s="224"/>
      <c r="E211" s="336"/>
      <c r="F211" s="336"/>
      <c r="G211" s="336"/>
      <c r="H211" s="336"/>
      <c r="I211" s="336"/>
      <c r="J211" s="336"/>
      <c r="K211" s="336"/>
      <c r="L211" s="336"/>
      <c r="M211" s="335"/>
    </row>
    <row r="212" spans="1:13" s="191" customFormat="1">
      <c r="A212" s="224"/>
      <c r="B212" s="224"/>
      <c r="C212" s="224"/>
      <c r="D212" s="224"/>
      <c r="E212" s="336"/>
      <c r="F212" s="336"/>
      <c r="G212" s="336"/>
      <c r="H212" s="336"/>
      <c r="I212" s="336"/>
      <c r="J212" s="336"/>
      <c r="K212" s="336"/>
      <c r="L212" s="336"/>
      <c r="M212" s="335"/>
    </row>
    <row r="213" spans="1:13" s="191" customFormat="1">
      <c r="A213" s="224"/>
      <c r="B213" s="224"/>
      <c r="C213" s="224"/>
      <c r="D213" s="224"/>
      <c r="E213" s="336"/>
      <c r="F213" s="336"/>
      <c r="G213" s="336"/>
      <c r="H213" s="336"/>
      <c r="I213" s="336"/>
      <c r="J213" s="336"/>
      <c r="K213" s="336"/>
      <c r="L213" s="336"/>
      <c r="M213" s="335"/>
    </row>
    <row r="214" spans="1:13" s="191" customFormat="1">
      <c r="A214" s="224"/>
      <c r="B214" s="224"/>
      <c r="C214" s="224"/>
      <c r="D214" s="224"/>
      <c r="E214" s="336"/>
      <c r="F214" s="336"/>
      <c r="G214" s="336"/>
      <c r="H214" s="336"/>
      <c r="I214" s="336"/>
      <c r="J214" s="336"/>
      <c r="K214" s="336"/>
      <c r="L214" s="336"/>
      <c r="M214" s="335"/>
    </row>
    <row r="215" spans="1:13" s="191" customFormat="1">
      <c r="A215" s="224"/>
      <c r="B215" s="224"/>
      <c r="C215" s="224"/>
      <c r="D215" s="224"/>
      <c r="E215" s="336"/>
      <c r="F215" s="336"/>
      <c r="G215" s="336"/>
      <c r="H215" s="336"/>
      <c r="I215" s="336"/>
      <c r="J215" s="336"/>
      <c r="K215" s="336"/>
      <c r="L215" s="336"/>
      <c r="M215" s="335"/>
    </row>
    <row r="216" spans="1:13" s="191" customFormat="1">
      <c r="A216" s="224"/>
      <c r="B216" s="224"/>
      <c r="C216" s="224"/>
      <c r="D216" s="224"/>
      <c r="E216" s="336"/>
      <c r="F216" s="336"/>
      <c r="G216" s="336"/>
      <c r="H216" s="336"/>
      <c r="I216" s="336"/>
      <c r="J216" s="336"/>
      <c r="K216" s="336"/>
      <c r="L216" s="336"/>
      <c r="M216" s="335"/>
    </row>
    <row r="217" spans="1:13" s="191" customFormat="1">
      <c r="A217" s="224"/>
      <c r="B217" s="224"/>
      <c r="C217" s="224"/>
      <c r="D217" s="224"/>
      <c r="E217" s="336"/>
      <c r="F217" s="336"/>
      <c r="G217" s="336"/>
      <c r="H217" s="336"/>
      <c r="I217" s="336"/>
      <c r="J217" s="336"/>
      <c r="K217" s="336"/>
      <c r="L217" s="336"/>
      <c r="M217" s="423"/>
    </row>
    <row r="218" spans="1:13" s="191" customFormat="1">
      <c r="A218" s="224"/>
      <c r="B218" s="224"/>
      <c r="C218" s="224"/>
      <c r="D218" s="224"/>
      <c r="E218" s="336"/>
      <c r="F218" s="336"/>
      <c r="G218" s="336"/>
      <c r="H218" s="336"/>
      <c r="I218" s="336"/>
      <c r="J218" s="336"/>
      <c r="K218" s="336"/>
      <c r="L218" s="336"/>
      <c r="M218" s="423"/>
    </row>
    <row r="219" spans="1:13" s="191" customFormat="1">
      <c r="A219" s="224"/>
      <c r="B219" s="224"/>
      <c r="C219" s="224"/>
      <c r="D219" s="224"/>
      <c r="E219" s="336"/>
      <c r="F219" s="336"/>
      <c r="G219" s="336"/>
      <c r="H219" s="336"/>
      <c r="I219" s="336"/>
      <c r="J219" s="336"/>
      <c r="K219" s="336"/>
      <c r="L219" s="336"/>
      <c r="M219" s="423"/>
    </row>
    <row r="220" spans="1:13" s="191" customFormat="1">
      <c r="A220" s="224"/>
      <c r="B220" s="224"/>
      <c r="C220" s="224"/>
      <c r="D220" s="224"/>
      <c r="E220" s="336"/>
      <c r="F220" s="336"/>
      <c r="G220" s="336"/>
      <c r="H220" s="336"/>
      <c r="I220" s="336"/>
      <c r="J220" s="336"/>
      <c r="K220" s="336"/>
      <c r="L220" s="336"/>
      <c r="M220" s="620"/>
    </row>
    <row r="221" spans="1:13" s="191" customFormat="1">
      <c r="A221" s="224"/>
      <c r="B221" s="224"/>
      <c r="C221" s="224"/>
      <c r="D221" s="224"/>
      <c r="E221" s="336"/>
      <c r="F221" s="336"/>
      <c r="G221" s="336"/>
      <c r="H221" s="336"/>
      <c r="I221" s="336"/>
      <c r="J221" s="336"/>
      <c r="K221" s="336"/>
      <c r="L221" s="336"/>
      <c r="M221" s="620"/>
    </row>
    <row r="222" spans="1:13" s="191" customFormat="1">
      <c r="A222" s="224"/>
      <c r="B222" s="224"/>
      <c r="C222" s="224"/>
      <c r="D222" s="224"/>
      <c r="E222" s="336"/>
      <c r="F222" s="336"/>
      <c r="G222" s="336"/>
      <c r="H222" s="336"/>
      <c r="I222" s="336"/>
      <c r="J222" s="336"/>
      <c r="K222" s="336"/>
      <c r="L222" s="336"/>
      <c r="M222" s="620"/>
    </row>
    <row r="223" spans="1:13" s="191" customFormat="1">
      <c r="A223" s="224"/>
      <c r="B223" s="224"/>
      <c r="C223" s="224"/>
      <c r="D223" s="224"/>
      <c r="E223" s="336"/>
      <c r="F223" s="336"/>
      <c r="G223" s="336"/>
      <c r="H223" s="336"/>
      <c r="I223" s="336"/>
      <c r="J223" s="336"/>
      <c r="K223" s="336"/>
      <c r="L223" s="336"/>
      <c r="M223" s="620"/>
    </row>
    <row r="224" spans="1:13" s="191" customFormat="1">
      <c r="A224" s="224"/>
      <c r="B224" s="224"/>
      <c r="C224" s="224"/>
      <c r="D224" s="224"/>
      <c r="E224" s="336"/>
      <c r="F224" s="336"/>
      <c r="G224" s="336"/>
      <c r="H224" s="336"/>
      <c r="I224" s="336"/>
      <c r="J224" s="336"/>
      <c r="K224" s="336"/>
      <c r="L224" s="336"/>
      <c r="M224" s="620"/>
    </row>
    <row r="225" spans="1:13" s="191" customFormat="1">
      <c r="A225" s="224"/>
      <c r="B225" s="224"/>
      <c r="C225" s="224"/>
      <c r="D225" s="224"/>
      <c r="E225" s="336"/>
      <c r="F225" s="336"/>
      <c r="G225" s="336"/>
      <c r="H225" s="336"/>
      <c r="I225" s="336"/>
      <c r="J225" s="336"/>
      <c r="K225" s="336"/>
      <c r="L225" s="336"/>
      <c r="M225" s="620"/>
    </row>
    <row r="226" spans="1:13" s="191" customFormat="1">
      <c r="A226" s="224"/>
      <c r="B226" s="224"/>
      <c r="C226" s="224"/>
      <c r="D226" s="224"/>
      <c r="E226" s="336"/>
      <c r="F226" s="336"/>
      <c r="G226" s="336"/>
      <c r="H226" s="336"/>
      <c r="I226" s="336"/>
      <c r="J226" s="336"/>
      <c r="K226" s="336"/>
      <c r="L226" s="336"/>
      <c r="M226" s="620"/>
    </row>
    <row r="227" spans="1:13" s="191" customFormat="1">
      <c r="A227" s="224"/>
      <c r="B227" s="224"/>
      <c r="C227" s="224"/>
      <c r="D227" s="224"/>
      <c r="E227" s="336"/>
      <c r="F227" s="336"/>
      <c r="G227" s="336"/>
      <c r="H227" s="336"/>
      <c r="I227" s="336"/>
      <c r="J227" s="336"/>
      <c r="K227" s="336"/>
      <c r="L227" s="336"/>
      <c r="M227" s="620"/>
    </row>
    <row r="228" spans="1:13" s="191" customFormat="1">
      <c r="A228" s="224"/>
      <c r="B228" s="224"/>
      <c r="C228" s="224"/>
      <c r="D228" s="224"/>
      <c r="E228" s="336"/>
      <c r="F228" s="336"/>
      <c r="G228" s="336"/>
      <c r="H228" s="336"/>
      <c r="I228" s="336"/>
      <c r="J228" s="336"/>
      <c r="K228" s="336"/>
      <c r="L228" s="336"/>
      <c r="M228" s="620"/>
    </row>
    <row r="229" spans="1:13" s="191" customFormat="1">
      <c r="A229" s="224"/>
      <c r="B229" s="224"/>
      <c r="C229" s="224"/>
      <c r="D229" s="224"/>
      <c r="E229" s="336"/>
      <c r="F229" s="336"/>
      <c r="G229" s="336"/>
      <c r="H229" s="336"/>
      <c r="I229" s="336"/>
      <c r="J229" s="336"/>
      <c r="K229" s="336"/>
      <c r="L229" s="336"/>
      <c r="M229" s="620"/>
    </row>
    <row r="230" spans="1:13" s="191" customFormat="1">
      <c r="A230" s="224"/>
      <c r="B230" s="224"/>
      <c r="C230" s="224"/>
      <c r="D230" s="224"/>
      <c r="E230" s="336"/>
      <c r="F230" s="336"/>
      <c r="G230" s="336"/>
      <c r="H230" s="336"/>
      <c r="I230" s="336"/>
      <c r="J230" s="336"/>
      <c r="K230" s="336"/>
      <c r="L230" s="336"/>
      <c r="M230" s="620"/>
    </row>
    <row r="231" spans="1:13" s="191" customFormat="1">
      <c r="A231" s="224"/>
      <c r="B231" s="224"/>
      <c r="C231" s="224"/>
      <c r="D231" s="224"/>
      <c r="E231" s="336"/>
      <c r="F231" s="336"/>
      <c r="G231" s="336"/>
      <c r="H231" s="336"/>
      <c r="I231" s="336"/>
      <c r="J231" s="336"/>
      <c r="K231" s="336"/>
      <c r="L231" s="336"/>
      <c r="M231" s="620"/>
    </row>
    <row r="232" spans="1:13" s="191" customFormat="1">
      <c r="A232" s="224"/>
      <c r="B232" s="224"/>
      <c r="C232" s="224"/>
      <c r="D232" s="224"/>
      <c r="E232" s="336"/>
      <c r="F232" s="336"/>
      <c r="G232" s="336"/>
      <c r="H232" s="336"/>
      <c r="I232" s="336"/>
      <c r="J232" s="336"/>
      <c r="K232" s="336"/>
      <c r="L232" s="336"/>
      <c r="M232" s="620"/>
    </row>
    <row r="233" spans="1:13" s="191" customFormat="1">
      <c r="A233" s="224"/>
      <c r="B233" s="224"/>
      <c r="C233" s="224"/>
      <c r="D233" s="224"/>
      <c r="E233" s="336"/>
      <c r="F233" s="336"/>
      <c r="G233" s="336"/>
      <c r="H233" s="336"/>
      <c r="I233" s="336"/>
      <c r="J233" s="336"/>
      <c r="K233" s="336"/>
      <c r="L233" s="336"/>
      <c r="M233" s="620"/>
    </row>
    <row r="234" spans="1:13" s="191" customFormat="1">
      <c r="A234" s="224"/>
      <c r="B234" s="224"/>
      <c r="C234" s="224"/>
      <c r="D234" s="224"/>
      <c r="E234" s="336"/>
      <c r="F234" s="336"/>
      <c r="G234" s="336"/>
      <c r="H234" s="336"/>
      <c r="I234" s="336"/>
      <c r="J234" s="336"/>
      <c r="K234" s="336"/>
      <c r="L234" s="336"/>
      <c r="M234" s="423"/>
    </row>
    <row r="235" spans="1:13" s="191" customFormat="1">
      <c r="A235" s="224"/>
      <c r="B235" s="224"/>
      <c r="C235" s="224"/>
      <c r="D235" s="224"/>
      <c r="E235" s="336"/>
      <c r="F235" s="336"/>
      <c r="G235" s="336"/>
      <c r="H235" s="336"/>
      <c r="I235" s="336"/>
      <c r="J235" s="336"/>
      <c r="K235" s="336"/>
      <c r="L235" s="336"/>
      <c r="M235" s="621"/>
    </row>
    <row r="236" spans="1:13" s="191" customFormat="1">
      <c r="A236" s="224"/>
      <c r="B236" s="224"/>
      <c r="C236" s="224"/>
      <c r="D236" s="224"/>
      <c r="E236" s="336"/>
      <c r="F236" s="336"/>
      <c r="G236" s="336"/>
      <c r="H236" s="336"/>
      <c r="I236" s="336"/>
      <c r="J236" s="336"/>
      <c r="K236" s="336"/>
      <c r="L236" s="336"/>
      <c r="M236" s="335"/>
    </row>
    <row r="237" spans="1:13" s="191" customFormat="1">
      <c r="A237" s="224"/>
      <c r="B237" s="224"/>
      <c r="C237" s="224"/>
      <c r="D237" s="224"/>
      <c r="E237" s="336"/>
      <c r="F237" s="336"/>
      <c r="G237" s="336"/>
      <c r="H237" s="336"/>
      <c r="I237" s="336"/>
      <c r="J237" s="336"/>
      <c r="K237" s="336"/>
      <c r="L237" s="336"/>
      <c r="M237" s="619"/>
    </row>
    <row r="238" spans="1:13" s="191" customFormat="1">
      <c r="A238" s="224"/>
      <c r="B238" s="224"/>
      <c r="C238" s="224"/>
      <c r="D238" s="224"/>
      <c r="E238" s="336"/>
      <c r="F238" s="336"/>
      <c r="G238" s="336"/>
      <c r="H238" s="336"/>
      <c r="I238" s="336"/>
      <c r="J238" s="336"/>
      <c r="K238" s="336"/>
      <c r="L238" s="336"/>
      <c r="M238" s="619"/>
    </row>
    <row r="239" spans="1:13" s="191" customFormat="1">
      <c r="A239" s="224"/>
      <c r="B239" s="224"/>
      <c r="C239" s="224"/>
      <c r="D239" s="224"/>
      <c r="E239" s="336"/>
      <c r="F239" s="336"/>
      <c r="G239" s="336"/>
      <c r="H239" s="336"/>
      <c r="I239" s="336"/>
      <c r="J239" s="336"/>
      <c r="K239" s="336"/>
      <c r="L239" s="336"/>
      <c r="M239" s="619"/>
    </row>
    <row r="240" spans="1:13" s="191" customFormat="1">
      <c r="A240" s="224"/>
      <c r="B240" s="224"/>
      <c r="C240" s="224"/>
      <c r="D240" s="224"/>
      <c r="E240" s="336"/>
      <c r="F240" s="336"/>
      <c r="G240" s="336"/>
      <c r="H240" s="336"/>
      <c r="I240" s="336"/>
      <c r="J240" s="336"/>
      <c r="K240" s="336"/>
      <c r="L240" s="336"/>
      <c r="M240" s="335"/>
    </row>
    <row r="241" spans="1:13" s="191" customFormat="1">
      <c r="A241" s="224"/>
      <c r="B241" s="224"/>
      <c r="C241" s="224"/>
      <c r="D241" s="224"/>
      <c r="E241" s="336"/>
      <c r="F241" s="336"/>
      <c r="G241" s="336"/>
      <c r="H241" s="336"/>
      <c r="I241" s="336"/>
      <c r="J241" s="336"/>
      <c r="K241" s="336"/>
      <c r="L241" s="336"/>
      <c r="M241" s="335"/>
    </row>
    <row r="242" spans="1:13" s="191" customFormat="1">
      <c r="A242" s="224"/>
      <c r="B242" s="224"/>
      <c r="C242" s="224"/>
      <c r="D242" s="224"/>
      <c r="E242" s="336"/>
      <c r="F242" s="336"/>
      <c r="G242" s="336"/>
      <c r="H242" s="336"/>
      <c r="I242" s="336"/>
      <c r="J242" s="336"/>
      <c r="K242" s="336"/>
      <c r="L242" s="336"/>
      <c r="M242" s="335"/>
    </row>
    <row r="243" spans="1:13" s="191" customFormat="1">
      <c r="A243" s="224"/>
      <c r="B243" s="224"/>
      <c r="C243" s="224"/>
      <c r="D243" s="224"/>
      <c r="E243" s="336"/>
      <c r="F243" s="336"/>
      <c r="G243" s="336"/>
      <c r="H243" s="336"/>
      <c r="I243" s="336"/>
      <c r="J243" s="336"/>
      <c r="K243" s="336"/>
      <c r="L243" s="336"/>
      <c r="M243" s="335"/>
    </row>
    <row r="244" spans="1:13" s="191" customFormat="1">
      <c r="A244" s="224"/>
      <c r="B244" s="224"/>
      <c r="C244" s="224"/>
      <c r="D244" s="224"/>
      <c r="E244" s="336"/>
      <c r="F244" s="336"/>
      <c r="G244" s="336"/>
      <c r="H244" s="336"/>
      <c r="I244" s="336"/>
      <c r="J244" s="336"/>
      <c r="K244" s="336"/>
      <c r="L244" s="336"/>
      <c r="M244" s="335"/>
    </row>
    <row r="245" spans="1:13" s="191" customFormat="1">
      <c r="A245" s="224"/>
      <c r="B245" s="224"/>
      <c r="C245" s="224"/>
      <c r="D245" s="224"/>
      <c r="E245" s="336"/>
      <c r="F245" s="336"/>
      <c r="G245" s="336"/>
      <c r="H245" s="336"/>
      <c r="I245" s="336"/>
      <c r="J245" s="336"/>
      <c r="K245" s="336"/>
      <c r="L245" s="336"/>
      <c r="M245" s="335"/>
    </row>
    <row r="246" spans="1:13" s="191" customFormat="1">
      <c r="A246" s="224"/>
      <c r="B246" s="224"/>
      <c r="C246" s="224"/>
      <c r="D246" s="224"/>
      <c r="E246" s="336"/>
      <c r="F246" s="336"/>
      <c r="G246" s="336"/>
      <c r="H246" s="336"/>
      <c r="I246" s="336"/>
      <c r="J246" s="336"/>
      <c r="K246" s="336"/>
      <c r="L246" s="336"/>
      <c r="M246" s="335"/>
    </row>
    <row r="247" spans="1:13" s="191" customFormat="1">
      <c r="A247" s="224"/>
      <c r="B247" s="224"/>
      <c r="C247" s="224"/>
      <c r="D247" s="224"/>
      <c r="E247" s="336"/>
      <c r="F247" s="336"/>
      <c r="G247" s="336"/>
      <c r="H247" s="336"/>
      <c r="I247" s="336"/>
      <c r="J247" s="336"/>
      <c r="K247" s="336"/>
      <c r="L247" s="336"/>
      <c r="M247" s="335"/>
    </row>
    <row r="248" spans="1:13" s="191" customFormat="1">
      <c r="A248" s="224"/>
      <c r="B248" s="224"/>
      <c r="C248" s="224"/>
      <c r="D248" s="224"/>
      <c r="E248" s="336"/>
      <c r="F248" s="336"/>
      <c r="G248" s="336"/>
      <c r="H248" s="336"/>
      <c r="I248" s="336"/>
      <c r="J248" s="336"/>
      <c r="K248" s="336"/>
      <c r="L248" s="336"/>
      <c r="M248" s="335"/>
    </row>
    <row r="249" spans="1:13" s="191" customFormat="1">
      <c r="A249" s="224"/>
      <c r="B249" s="224"/>
      <c r="C249" s="224"/>
      <c r="D249" s="224"/>
      <c r="E249" s="336"/>
      <c r="F249" s="336"/>
      <c r="G249" s="336"/>
      <c r="H249" s="336"/>
      <c r="I249" s="336"/>
      <c r="J249" s="336"/>
      <c r="K249" s="336"/>
      <c r="L249" s="336"/>
      <c r="M249" s="335"/>
    </row>
    <row r="250" spans="1:13" s="191" customFormat="1">
      <c r="A250" s="224"/>
      <c r="B250" s="224"/>
      <c r="C250" s="224"/>
      <c r="D250" s="224"/>
      <c r="E250" s="336"/>
      <c r="F250" s="336"/>
      <c r="G250" s="336"/>
      <c r="H250" s="336"/>
      <c r="I250" s="336"/>
      <c r="J250" s="336"/>
      <c r="K250" s="336"/>
      <c r="L250" s="336"/>
      <c r="M250" s="622"/>
    </row>
    <row r="251" spans="1:13" s="191" customFormat="1">
      <c r="A251" s="224"/>
      <c r="B251" s="224"/>
      <c r="C251" s="224"/>
      <c r="D251" s="224"/>
      <c r="E251" s="336"/>
      <c r="F251" s="336"/>
      <c r="G251" s="336"/>
      <c r="H251" s="336"/>
      <c r="I251" s="336"/>
      <c r="J251" s="336"/>
      <c r="K251" s="336"/>
      <c r="L251" s="336"/>
      <c r="M251" s="622"/>
    </row>
    <row r="252" spans="1:13" s="191" customFormat="1">
      <c r="A252" s="224"/>
      <c r="B252" s="224"/>
      <c r="C252" s="224"/>
      <c r="D252" s="224"/>
      <c r="E252" s="336"/>
      <c r="F252" s="336"/>
      <c r="G252" s="336"/>
      <c r="H252" s="336"/>
      <c r="I252" s="336"/>
      <c r="J252" s="336"/>
      <c r="K252" s="336"/>
      <c r="L252" s="336"/>
      <c r="M252" s="622"/>
    </row>
    <row r="253" spans="1:13" s="191" customFormat="1">
      <c r="A253" s="224"/>
      <c r="B253" s="224"/>
      <c r="C253" s="224"/>
      <c r="D253" s="224"/>
      <c r="E253" s="336"/>
      <c r="F253" s="336"/>
      <c r="G253" s="336"/>
      <c r="H253" s="336"/>
      <c r="I253" s="336"/>
      <c r="J253" s="336"/>
      <c r="K253" s="336"/>
      <c r="L253" s="336"/>
      <c r="M253" s="622"/>
    </row>
    <row r="254" spans="1:13" s="191" customFormat="1">
      <c r="A254" s="224"/>
      <c r="B254" s="224"/>
      <c r="C254" s="224"/>
      <c r="D254" s="224"/>
      <c r="E254" s="336"/>
      <c r="F254" s="336"/>
      <c r="G254" s="336"/>
      <c r="H254" s="336"/>
      <c r="I254" s="336"/>
      <c r="J254" s="336"/>
      <c r="K254" s="336"/>
      <c r="L254" s="336"/>
      <c r="M254" s="622"/>
    </row>
    <row r="255" spans="1:13" s="191" customFormat="1">
      <c r="A255" s="224"/>
      <c r="B255" s="224"/>
      <c r="C255" s="224"/>
      <c r="D255" s="224"/>
      <c r="E255" s="336"/>
      <c r="F255" s="336"/>
      <c r="G255" s="336"/>
      <c r="H255" s="336"/>
      <c r="I255" s="336"/>
      <c r="J255" s="336"/>
      <c r="K255" s="336"/>
      <c r="L255" s="336"/>
      <c r="M255" s="622"/>
    </row>
    <row r="256" spans="1:13" s="191" customFormat="1">
      <c r="A256" s="224"/>
      <c r="B256" s="224"/>
      <c r="C256" s="224"/>
      <c r="D256" s="224"/>
      <c r="E256" s="336"/>
      <c r="F256" s="336"/>
      <c r="G256" s="336"/>
      <c r="H256" s="336"/>
      <c r="I256" s="336"/>
      <c r="J256" s="336"/>
      <c r="K256" s="336"/>
      <c r="L256" s="336"/>
      <c r="M256" s="622"/>
    </row>
    <row r="257" spans="1:13" s="191" customFormat="1">
      <c r="A257" s="224"/>
      <c r="B257" s="224"/>
      <c r="C257" s="224"/>
      <c r="D257" s="224"/>
      <c r="E257" s="336"/>
      <c r="F257" s="336"/>
      <c r="G257" s="336"/>
      <c r="H257" s="336"/>
      <c r="I257" s="336"/>
      <c r="J257" s="336"/>
      <c r="K257" s="336"/>
      <c r="L257" s="336"/>
      <c r="M257" s="622"/>
    </row>
    <row r="258" spans="1:13" s="191" customFormat="1">
      <c r="A258" s="224"/>
      <c r="B258" s="224"/>
      <c r="C258" s="224"/>
      <c r="D258" s="224"/>
      <c r="E258" s="336"/>
      <c r="F258" s="336"/>
      <c r="G258" s="336"/>
      <c r="H258" s="336"/>
      <c r="I258" s="336"/>
      <c r="J258" s="336"/>
      <c r="K258" s="336"/>
      <c r="L258" s="336"/>
      <c r="M258" s="622"/>
    </row>
    <row r="259" spans="1:13" s="191" customFormat="1">
      <c r="A259" s="224"/>
      <c r="B259" s="224"/>
      <c r="C259" s="224"/>
      <c r="D259" s="224"/>
      <c r="E259" s="336"/>
      <c r="F259" s="336"/>
      <c r="G259" s="336"/>
      <c r="H259" s="336"/>
      <c r="I259" s="336"/>
      <c r="J259" s="336"/>
      <c r="K259" s="336"/>
      <c r="L259" s="336"/>
      <c r="M259" s="622"/>
    </row>
    <row r="260" spans="1:13" s="191" customFormat="1">
      <c r="A260" s="224"/>
      <c r="B260" s="224"/>
      <c r="C260" s="224"/>
      <c r="D260" s="224"/>
      <c r="E260" s="336"/>
      <c r="F260" s="336"/>
      <c r="G260" s="336"/>
      <c r="H260" s="336"/>
      <c r="I260" s="336"/>
      <c r="J260" s="336"/>
      <c r="K260" s="336"/>
      <c r="L260" s="336"/>
      <c r="M260" s="622"/>
    </row>
    <row r="261" spans="1:13" s="191" customFormat="1">
      <c r="A261" s="224"/>
      <c r="B261" s="224"/>
      <c r="C261" s="224"/>
      <c r="D261" s="224"/>
      <c r="E261" s="336"/>
      <c r="F261" s="336"/>
      <c r="G261" s="336"/>
      <c r="H261" s="336"/>
      <c r="I261" s="336"/>
      <c r="J261" s="336"/>
      <c r="K261" s="336"/>
      <c r="L261" s="336"/>
      <c r="M261" s="622"/>
    </row>
    <row r="262" spans="1:13" s="191" customFormat="1">
      <c r="A262" s="224"/>
      <c r="B262" s="224"/>
      <c r="C262" s="224"/>
      <c r="D262" s="224"/>
      <c r="E262" s="336"/>
      <c r="F262" s="336"/>
      <c r="G262" s="336"/>
      <c r="H262" s="336"/>
      <c r="I262" s="336"/>
      <c r="J262" s="336"/>
      <c r="K262" s="336"/>
      <c r="L262" s="336"/>
      <c r="M262" s="622"/>
    </row>
    <row r="263" spans="1:13" s="191" customFormat="1">
      <c r="A263" s="224"/>
      <c r="B263" s="224"/>
      <c r="C263" s="224"/>
      <c r="D263" s="224"/>
      <c r="E263" s="336"/>
      <c r="F263" s="336"/>
      <c r="G263" s="336"/>
      <c r="H263" s="336"/>
      <c r="I263" s="336"/>
      <c r="J263" s="336"/>
      <c r="K263" s="336"/>
      <c r="L263" s="336"/>
      <c r="M263" s="622"/>
    </row>
    <row r="264" spans="1:13" s="191" customFormat="1">
      <c r="A264" s="224"/>
      <c r="B264" s="224"/>
      <c r="C264" s="224"/>
      <c r="D264" s="224"/>
      <c r="E264" s="336"/>
      <c r="F264" s="336"/>
      <c r="G264" s="336"/>
      <c r="H264" s="336"/>
      <c r="I264" s="336"/>
      <c r="J264" s="336"/>
      <c r="K264" s="336"/>
      <c r="L264" s="336"/>
      <c r="M264" s="622"/>
    </row>
    <row r="265" spans="1:13" s="191" customFormat="1">
      <c r="A265" s="224"/>
      <c r="B265" s="224"/>
      <c r="C265" s="224"/>
      <c r="D265" s="224"/>
      <c r="E265" s="336"/>
      <c r="F265" s="336"/>
      <c r="G265" s="336"/>
      <c r="H265" s="336"/>
      <c r="I265" s="336"/>
      <c r="J265" s="336"/>
      <c r="K265" s="336"/>
      <c r="L265" s="336"/>
      <c r="M265" s="423"/>
    </row>
    <row r="266" spans="1:13" s="191" customFormat="1">
      <c r="A266" s="224"/>
      <c r="B266" s="224"/>
      <c r="C266" s="224"/>
      <c r="D266" s="224"/>
      <c r="E266" s="336"/>
      <c r="F266" s="336"/>
      <c r="G266" s="336"/>
      <c r="H266" s="336"/>
      <c r="I266" s="336"/>
      <c r="J266" s="336"/>
      <c r="K266" s="336"/>
      <c r="L266" s="336"/>
      <c r="M266" s="423"/>
    </row>
    <row r="267" spans="1:13" s="191" customFormat="1">
      <c r="A267" s="224"/>
      <c r="B267" s="224"/>
      <c r="C267" s="224"/>
      <c r="D267" s="224"/>
      <c r="E267" s="336"/>
      <c r="F267" s="336"/>
      <c r="G267" s="336"/>
      <c r="H267" s="336"/>
      <c r="I267" s="336"/>
      <c r="J267" s="336"/>
      <c r="K267" s="336"/>
      <c r="L267" s="336"/>
      <c r="M267" s="423"/>
    </row>
    <row r="268" spans="1:13" s="191" customFormat="1">
      <c r="A268" s="224"/>
      <c r="B268" s="224"/>
      <c r="C268" s="224"/>
      <c r="D268" s="224"/>
      <c r="E268" s="336"/>
      <c r="F268" s="336"/>
      <c r="G268" s="336"/>
      <c r="H268" s="336"/>
      <c r="I268" s="336"/>
      <c r="J268" s="336"/>
      <c r="K268" s="336"/>
      <c r="L268" s="336"/>
      <c r="M268" s="423"/>
    </row>
    <row r="269" spans="1:13" s="191" customFormat="1">
      <c r="A269" s="224"/>
      <c r="B269" s="224"/>
      <c r="C269" s="224"/>
      <c r="D269" s="224"/>
      <c r="E269" s="336"/>
      <c r="F269" s="336"/>
      <c r="G269" s="336"/>
      <c r="H269" s="336"/>
      <c r="I269" s="336"/>
      <c r="J269" s="336"/>
      <c r="K269" s="336"/>
      <c r="L269" s="336"/>
      <c r="M269" s="423"/>
    </row>
    <row r="270" spans="1:13" s="191" customFormat="1">
      <c r="A270" s="224"/>
      <c r="B270" s="224"/>
      <c r="C270" s="224"/>
      <c r="D270" s="224"/>
      <c r="E270" s="336"/>
      <c r="F270" s="336"/>
      <c r="G270" s="336"/>
      <c r="H270" s="336"/>
      <c r="I270" s="336"/>
      <c r="J270" s="336"/>
      <c r="K270" s="336"/>
      <c r="L270" s="336"/>
      <c r="M270" s="423"/>
    </row>
    <row r="271" spans="1:13" s="191" customFormat="1">
      <c r="A271" s="224"/>
      <c r="B271" s="224"/>
      <c r="C271" s="224"/>
      <c r="D271" s="224"/>
      <c r="E271" s="336"/>
      <c r="F271" s="336"/>
      <c r="G271" s="336"/>
      <c r="H271" s="336"/>
      <c r="I271" s="336"/>
      <c r="J271" s="336"/>
      <c r="K271" s="336"/>
      <c r="L271" s="336"/>
      <c r="M271" s="423"/>
    </row>
    <row r="272" spans="1:13" s="191" customFormat="1">
      <c r="A272" s="224"/>
      <c r="B272" s="224"/>
      <c r="C272" s="224"/>
      <c r="D272" s="224"/>
      <c r="E272" s="336"/>
      <c r="F272" s="336"/>
      <c r="G272" s="336"/>
      <c r="H272" s="336"/>
      <c r="I272" s="336"/>
      <c r="J272" s="336"/>
      <c r="K272" s="336"/>
      <c r="L272" s="336"/>
      <c r="M272" s="423"/>
    </row>
    <row r="273" spans="1:13" s="191" customFormat="1">
      <c r="A273" s="224"/>
      <c r="B273" s="224"/>
      <c r="C273" s="224"/>
      <c r="D273" s="224"/>
      <c r="E273" s="336"/>
      <c r="F273" s="336"/>
      <c r="G273" s="336"/>
      <c r="H273" s="336"/>
      <c r="I273" s="336"/>
      <c r="J273" s="336"/>
      <c r="K273" s="336"/>
      <c r="L273" s="336"/>
      <c r="M273" s="423"/>
    </row>
    <row r="274" spans="1:13" s="191" customFormat="1">
      <c r="A274" s="224"/>
      <c r="B274" s="224"/>
      <c r="C274" s="224"/>
      <c r="D274" s="224"/>
      <c r="E274" s="336"/>
      <c r="F274" s="336"/>
      <c r="G274" s="336"/>
      <c r="H274" s="336"/>
      <c r="I274" s="336"/>
      <c r="J274" s="336"/>
      <c r="K274" s="336"/>
      <c r="L274" s="336"/>
      <c r="M274" s="423"/>
    </row>
    <row r="275" spans="1:13" s="191" customFormat="1">
      <c r="A275" s="224"/>
      <c r="B275" s="224"/>
      <c r="C275" s="224"/>
      <c r="D275" s="224"/>
      <c r="E275" s="336"/>
      <c r="F275" s="336"/>
      <c r="G275" s="336"/>
      <c r="H275" s="336"/>
      <c r="I275" s="336"/>
      <c r="J275" s="336"/>
      <c r="K275" s="336"/>
      <c r="L275" s="336"/>
      <c r="M275" s="423"/>
    </row>
    <row r="276" spans="1:13" s="191" customFormat="1">
      <c r="A276" s="224"/>
      <c r="B276" s="224"/>
      <c r="C276" s="224"/>
      <c r="D276" s="224"/>
      <c r="E276" s="336"/>
      <c r="F276" s="336"/>
      <c r="G276" s="336"/>
      <c r="H276" s="336"/>
      <c r="I276" s="336"/>
      <c r="J276" s="336"/>
      <c r="K276" s="336"/>
      <c r="L276" s="336"/>
      <c r="M276" s="423"/>
    </row>
    <row r="277" spans="1:13" s="191" customFormat="1">
      <c r="A277" s="224"/>
      <c r="B277" s="224"/>
      <c r="C277" s="224"/>
      <c r="D277" s="224"/>
      <c r="E277" s="336"/>
      <c r="F277" s="336"/>
      <c r="G277" s="336"/>
      <c r="H277" s="336"/>
      <c r="I277" s="336"/>
      <c r="J277" s="336"/>
      <c r="K277" s="336"/>
      <c r="L277" s="336"/>
      <c r="M277" s="423"/>
    </row>
    <row r="278" spans="1:13" s="191" customFormat="1">
      <c r="A278" s="224"/>
      <c r="B278" s="224"/>
      <c r="C278" s="224"/>
      <c r="D278" s="224"/>
      <c r="E278" s="336"/>
      <c r="F278" s="336"/>
      <c r="G278" s="336"/>
      <c r="H278" s="336"/>
      <c r="I278" s="336"/>
      <c r="J278" s="336"/>
      <c r="K278" s="336"/>
      <c r="L278" s="336"/>
      <c r="M278" s="423"/>
    </row>
    <row r="279" spans="1:13" s="191" customFormat="1">
      <c r="A279" s="224"/>
      <c r="B279" s="224"/>
      <c r="C279" s="224"/>
      <c r="D279" s="224"/>
      <c r="E279" s="336"/>
      <c r="F279" s="336"/>
      <c r="G279" s="336"/>
      <c r="H279" s="336"/>
      <c r="I279" s="336"/>
      <c r="J279" s="336"/>
      <c r="K279" s="336"/>
      <c r="L279" s="336"/>
      <c r="M279" s="423"/>
    </row>
    <row r="280" spans="1:13" s="191" customFormat="1">
      <c r="A280" s="224"/>
      <c r="B280" s="224"/>
      <c r="C280" s="224"/>
      <c r="D280" s="224"/>
      <c r="E280" s="336"/>
      <c r="F280" s="336"/>
      <c r="G280" s="336"/>
      <c r="H280" s="336"/>
      <c r="I280" s="336"/>
      <c r="J280" s="336"/>
      <c r="K280" s="336"/>
      <c r="L280" s="336"/>
      <c r="M280" s="423"/>
    </row>
    <row r="281" spans="1:13" s="191" customFormat="1">
      <c r="A281" s="224"/>
      <c r="B281" s="224"/>
      <c r="C281" s="224"/>
      <c r="D281" s="224"/>
      <c r="E281" s="336"/>
      <c r="F281" s="336"/>
      <c r="G281" s="336"/>
      <c r="H281" s="336"/>
      <c r="I281" s="336"/>
      <c r="J281" s="336"/>
      <c r="K281" s="336"/>
      <c r="L281" s="336"/>
      <c r="M281" s="423"/>
    </row>
    <row r="282" spans="1:13" s="191" customFormat="1">
      <c r="A282" s="224"/>
      <c r="B282" s="224"/>
      <c r="C282" s="224"/>
      <c r="D282" s="224"/>
      <c r="E282" s="336"/>
      <c r="F282" s="336"/>
      <c r="G282" s="336"/>
      <c r="H282" s="336"/>
      <c r="I282" s="336"/>
      <c r="J282" s="336"/>
      <c r="K282" s="336"/>
      <c r="L282" s="336"/>
      <c r="M282" s="423"/>
    </row>
    <row r="283" spans="1:13" s="191" customFormat="1">
      <c r="A283" s="224"/>
      <c r="B283" s="224"/>
      <c r="C283" s="224"/>
      <c r="D283" s="224"/>
      <c r="E283" s="336"/>
      <c r="F283" s="336"/>
      <c r="G283" s="336"/>
      <c r="H283" s="336"/>
      <c r="I283" s="336"/>
      <c r="J283" s="336"/>
      <c r="K283" s="336"/>
      <c r="L283" s="336"/>
      <c r="M283" s="423"/>
    </row>
    <row r="284" spans="1:13" s="191" customFormat="1">
      <c r="A284" s="224"/>
      <c r="B284" s="224"/>
      <c r="C284" s="224"/>
      <c r="D284" s="224"/>
      <c r="E284" s="336"/>
      <c r="F284" s="336"/>
      <c r="G284" s="336"/>
      <c r="H284" s="336"/>
      <c r="I284" s="336"/>
      <c r="J284" s="336"/>
      <c r="K284" s="336"/>
      <c r="L284" s="336"/>
      <c r="M284" s="423"/>
    </row>
    <row r="285" spans="1:13" s="191" customFormat="1">
      <c r="A285" s="224"/>
      <c r="B285" s="224"/>
      <c r="C285" s="224"/>
      <c r="D285" s="224"/>
      <c r="E285" s="336"/>
      <c r="F285" s="336"/>
      <c r="G285" s="336"/>
      <c r="H285" s="336"/>
      <c r="I285" s="336"/>
      <c r="J285" s="336"/>
      <c r="K285" s="336"/>
      <c r="L285" s="336"/>
      <c r="M285" s="423"/>
    </row>
    <row r="286" spans="1:13" s="191" customFormat="1">
      <c r="A286" s="224"/>
      <c r="B286" s="224"/>
      <c r="C286" s="224"/>
      <c r="D286" s="224"/>
      <c r="E286" s="336"/>
      <c r="F286" s="336"/>
      <c r="G286" s="336"/>
      <c r="H286" s="336"/>
      <c r="I286" s="336"/>
      <c r="J286" s="336"/>
      <c r="K286" s="336"/>
      <c r="L286" s="336"/>
      <c r="M286" s="423"/>
    </row>
    <row r="287" spans="1:13" s="191" customFormat="1">
      <c r="A287" s="224"/>
      <c r="B287" s="224"/>
      <c r="C287" s="224"/>
      <c r="D287" s="224"/>
      <c r="E287" s="336"/>
      <c r="F287" s="336"/>
      <c r="G287" s="336"/>
      <c r="H287" s="336"/>
      <c r="I287" s="336"/>
      <c r="J287" s="336"/>
      <c r="K287" s="336"/>
      <c r="L287" s="336"/>
      <c r="M287" s="423"/>
    </row>
    <row r="288" spans="1:13" s="191" customFormat="1">
      <c r="A288" s="224"/>
      <c r="B288" s="224"/>
      <c r="C288" s="224"/>
      <c r="D288" s="224"/>
      <c r="E288" s="336"/>
      <c r="F288" s="336"/>
      <c r="G288" s="336"/>
      <c r="H288" s="336"/>
      <c r="I288" s="336"/>
      <c r="J288" s="336"/>
      <c r="K288" s="336"/>
      <c r="L288" s="336"/>
      <c r="M288" s="423"/>
    </row>
    <row r="289" spans="1:13" s="191" customFormat="1">
      <c r="A289" s="224"/>
      <c r="B289" s="224"/>
      <c r="C289" s="224"/>
      <c r="D289" s="224"/>
      <c r="E289" s="336"/>
      <c r="F289" s="336"/>
      <c r="G289" s="336"/>
      <c r="H289" s="336"/>
      <c r="I289" s="336"/>
      <c r="J289" s="336"/>
      <c r="K289" s="336"/>
      <c r="L289" s="336"/>
      <c r="M289" s="423"/>
    </row>
    <row r="290" spans="1:13" s="191" customFormat="1">
      <c r="A290" s="224"/>
      <c r="B290" s="224"/>
      <c r="C290" s="224"/>
      <c r="D290" s="224"/>
      <c r="E290" s="336"/>
      <c r="F290" s="336"/>
      <c r="G290" s="336"/>
      <c r="H290" s="336"/>
      <c r="I290" s="336"/>
      <c r="J290" s="336"/>
      <c r="K290" s="336"/>
      <c r="L290" s="336"/>
      <c r="M290" s="423"/>
    </row>
    <row r="291" spans="1:13" s="191" customFormat="1">
      <c r="A291" s="224"/>
      <c r="B291" s="224"/>
      <c r="C291" s="224"/>
      <c r="D291" s="224"/>
      <c r="E291" s="336"/>
      <c r="F291" s="336"/>
      <c r="G291" s="336"/>
      <c r="H291" s="336"/>
      <c r="I291" s="336"/>
      <c r="J291" s="336"/>
      <c r="K291" s="336"/>
      <c r="L291" s="336"/>
      <c r="M291" s="423"/>
    </row>
    <row r="292" spans="1:13" s="191" customFormat="1">
      <c r="A292" s="224"/>
      <c r="B292" s="224"/>
      <c r="C292" s="224"/>
      <c r="D292" s="224"/>
      <c r="E292" s="336"/>
      <c r="F292" s="336"/>
      <c r="G292" s="336"/>
      <c r="H292" s="336"/>
      <c r="I292" s="336"/>
      <c r="J292" s="336"/>
      <c r="K292" s="336"/>
      <c r="L292" s="336"/>
      <c r="M292" s="423"/>
    </row>
    <row r="293" spans="1:13" s="191" customFormat="1">
      <c r="A293" s="224"/>
      <c r="B293" s="224"/>
      <c r="C293" s="224"/>
      <c r="D293" s="224"/>
      <c r="E293" s="336"/>
      <c r="F293" s="336"/>
      <c r="G293" s="336"/>
      <c r="H293" s="336"/>
      <c r="I293" s="336"/>
      <c r="J293" s="336"/>
      <c r="K293" s="336"/>
      <c r="L293" s="336"/>
      <c r="M293" s="423"/>
    </row>
    <row r="294" spans="1:13" s="191" customFormat="1">
      <c r="A294" s="224"/>
      <c r="B294" s="224"/>
      <c r="C294" s="224"/>
      <c r="D294" s="224"/>
      <c r="E294" s="336"/>
      <c r="F294" s="336"/>
      <c r="G294" s="336"/>
      <c r="H294" s="336"/>
      <c r="I294" s="336"/>
      <c r="J294" s="336"/>
      <c r="K294" s="336"/>
      <c r="L294" s="336"/>
      <c r="M294" s="423"/>
    </row>
    <row r="295" spans="1:13" s="191" customFormat="1">
      <c r="A295" s="224"/>
      <c r="B295" s="224"/>
      <c r="C295" s="224"/>
      <c r="D295" s="224"/>
      <c r="E295" s="336"/>
      <c r="F295" s="336"/>
      <c r="G295" s="336"/>
      <c r="H295" s="336"/>
      <c r="I295" s="336"/>
      <c r="J295" s="336"/>
      <c r="K295" s="336"/>
      <c r="L295" s="336"/>
      <c r="M295" s="423"/>
    </row>
    <row r="296" spans="1:13" s="191" customFormat="1">
      <c r="A296" s="224"/>
      <c r="B296" s="224"/>
      <c r="C296" s="224"/>
      <c r="D296" s="224"/>
      <c r="E296" s="336"/>
      <c r="F296" s="336"/>
      <c r="G296" s="336"/>
      <c r="H296" s="336"/>
      <c r="I296" s="336"/>
      <c r="J296" s="336"/>
      <c r="K296" s="336"/>
      <c r="L296" s="336"/>
      <c r="M296" s="423"/>
    </row>
    <row r="297" spans="1:13" s="191" customFormat="1">
      <c r="A297" s="224"/>
      <c r="B297" s="224"/>
      <c r="C297" s="224"/>
      <c r="D297" s="224"/>
      <c r="E297" s="336"/>
      <c r="F297" s="336"/>
      <c r="G297" s="336"/>
      <c r="H297" s="336"/>
      <c r="I297" s="336"/>
      <c r="J297" s="336"/>
      <c r="K297" s="336"/>
      <c r="L297" s="336"/>
      <c r="M297" s="423"/>
    </row>
    <row r="298" spans="1:13" s="191" customFormat="1">
      <c r="A298" s="224"/>
      <c r="B298" s="224"/>
      <c r="C298" s="224"/>
      <c r="D298" s="224"/>
      <c r="E298" s="336"/>
      <c r="F298" s="336"/>
      <c r="G298" s="336"/>
      <c r="H298" s="336"/>
      <c r="I298" s="336"/>
      <c r="J298" s="336"/>
      <c r="K298" s="336"/>
      <c r="L298" s="336"/>
      <c r="M298" s="423"/>
    </row>
    <row r="299" spans="1:13" s="191" customFormat="1">
      <c r="A299" s="224"/>
      <c r="B299" s="224"/>
      <c r="C299" s="224"/>
      <c r="D299" s="224"/>
      <c r="E299" s="336"/>
      <c r="F299" s="336"/>
      <c r="G299" s="336"/>
      <c r="H299" s="336"/>
      <c r="I299" s="336"/>
      <c r="J299" s="336"/>
      <c r="K299" s="336"/>
      <c r="L299" s="336"/>
      <c r="M299" s="423"/>
    </row>
    <row r="300" spans="1:13" s="191" customFormat="1">
      <c r="A300" s="224"/>
      <c r="B300" s="224"/>
      <c r="C300" s="224"/>
      <c r="D300" s="224"/>
      <c r="E300" s="336"/>
      <c r="F300" s="336"/>
      <c r="G300" s="336"/>
      <c r="H300" s="336"/>
      <c r="I300" s="336"/>
      <c r="J300" s="336"/>
      <c r="K300" s="336"/>
      <c r="L300" s="336"/>
      <c r="M300" s="423"/>
    </row>
    <row r="301" spans="1:13" s="191" customFormat="1">
      <c r="A301" s="224"/>
      <c r="B301" s="224"/>
      <c r="C301" s="224"/>
      <c r="D301" s="224"/>
      <c r="E301" s="336"/>
      <c r="F301" s="336"/>
      <c r="G301" s="336"/>
      <c r="H301" s="336"/>
      <c r="I301" s="336"/>
      <c r="J301" s="336"/>
      <c r="K301" s="336"/>
      <c r="L301" s="336"/>
      <c r="M301" s="423"/>
    </row>
    <row r="302" spans="1:13" s="191" customFormat="1">
      <c r="A302" s="224"/>
      <c r="B302" s="224"/>
      <c r="C302" s="224"/>
      <c r="D302" s="224"/>
      <c r="E302" s="336"/>
      <c r="F302" s="336"/>
      <c r="G302" s="336"/>
      <c r="H302" s="336"/>
      <c r="I302" s="336"/>
      <c r="J302" s="336"/>
      <c r="K302" s="336"/>
      <c r="L302" s="336"/>
      <c r="M302" s="423"/>
    </row>
    <row r="303" spans="1:13" s="191" customFormat="1">
      <c r="A303" s="224"/>
      <c r="B303" s="224"/>
      <c r="C303" s="224"/>
      <c r="D303" s="224"/>
      <c r="E303" s="336"/>
      <c r="F303" s="336"/>
      <c r="G303" s="336"/>
      <c r="H303" s="336"/>
      <c r="I303" s="336"/>
      <c r="J303" s="336"/>
      <c r="K303" s="336"/>
      <c r="L303" s="336"/>
      <c r="M303" s="423"/>
    </row>
    <row r="304" spans="1:13" s="191" customFormat="1">
      <c r="A304" s="224"/>
      <c r="B304" s="224"/>
      <c r="C304" s="224"/>
      <c r="D304" s="224"/>
      <c r="E304" s="336"/>
      <c r="F304" s="336"/>
      <c r="G304" s="336"/>
      <c r="H304" s="336"/>
      <c r="I304" s="336"/>
      <c r="J304" s="336"/>
      <c r="K304" s="336"/>
      <c r="L304" s="336"/>
      <c r="M304" s="423"/>
    </row>
    <row r="305" spans="1:13" s="191" customFormat="1">
      <c r="A305" s="224"/>
      <c r="B305" s="224"/>
      <c r="C305" s="224"/>
      <c r="D305" s="224"/>
      <c r="E305" s="336"/>
      <c r="F305" s="336"/>
      <c r="G305" s="336"/>
      <c r="H305" s="336"/>
      <c r="I305" s="336"/>
      <c r="J305" s="336"/>
      <c r="K305" s="336"/>
      <c r="L305" s="336"/>
      <c r="M305" s="423"/>
    </row>
    <row r="306" spans="1:13" s="191" customFormat="1">
      <c r="A306" s="224"/>
      <c r="B306" s="224"/>
      <c r="C306" s="224"/>
      <c r="D306" s="224"/>
      <c r="E306" s="336"/>
      <c r="F306" s="336"/>
      <c r="G306" s="336"/>
      <c r="H306" s="336"/>
      <c r="I306" s="336"/>
      <c r="J306" s="336"/>
      <c r="K306" s="336"/>
      <c r="L306" s="336"/>
      <c r="M306" s="423"/>
    </row>
    <row r="307" spans="1:13" s="191" customFormat="1">
      <c r="A307" s="224"/>
      <c r="B307" s="224"/>
      <c r="C307" s="224"/>
      <c r="D307" s="224"/>
      <c r="E307" s="336"/>
      <c r="F307" s="336"/>
      <c r="G307" s="336"/>
      <c r="H307" s="336"/>
      <c r="I307" s="336"/>
      <c r="J307" s="336"/>
      <c r="K307" s="336"/>
      <c r="L307" s="336"/>
      <c r="M307" s="423"/>
    </row>
    <row r="308" spans="1:13" s="191" customFormat="1">
      <c r="A308" s="224"/>
      <c r="B308" s="224"/>
      <c r="C308" s="224"/>
      <c r="D308" s="224"/>
      <c r="E308" s="336"/>
      <c r="F308" s="336"/>
      <c r="G308" s="336"/>
      <c r="H308" s="336"/>
      <c r="I308" s="336"/>
      <c r="J308" s="336"/>
      <c r="K308" s="336"/>
      <c r="L308" s="336"/>
      <c r="M308" s="423"/>
    </row>
    <row r="309" spans="1:13" s="191" customFormat="1">
      <c r="A309" s="224"/>
      <c r="B309" s="224"/>
      <c r="C309" s="224"/>
      <c r="D309" s="224"/>
      <c r="E309" s="336"/>
      <c r="F309" s="336"/>
      <c r="G309" s="336"/>
      <c r="H309" s="336"/>
      <c r="I309" s="336"/>
      <c r="J309" s="336"/>
      <c r="K309" s="336"/>
      <c r="L309" s="336"/>
      <c r="M309" s="423"/>
    </row>
    <row r="310" spans="1:13" s="191" customFormat="1">
      <c r="A310" s="224"/>
      <c r="B310" s="224"/>
      <c r="C310" s="224"/>
      <c r="D310" s="224"/>
      <c r="E310" s="336"/>
      <c r="F310" s="336"/>
      <c r="G310" s="336"/>
      <c r="H310" s="336"/>
      <c r="I310" s="336"/>
      <c r="J310" s="336"/>
      <c r="K310" s="336"/>
      <c r="L310" s="336"/>
      <c r="M310" s="423"/>
    </row>
    <row r="311" spans="1:13" s="191" customFormat="1">
      <c r="A311" s="224"/>
      <c r="B311" s="224"/>
      <c r="C311" s="224"/>
      <c r="D311" s="224"/>
      <c r="E311" s="337"/>
      <c r="F311" s="336"/>
      <c r="G311" s="336"/>
      <c r="H311" s="336"/>
      <c r="I311" s="336"/>
      <c r="J311" s="336"/>
      <c r="K311" s="336"/>
      <c r="L311" s="336"/>
      <c r="M311" s="423"/>
    </row>
    <row r="312" spans="1:13" s="191" customFormat="1">
      <c r="A312" s="224"/>
      <c r="B312" s="224"/>
      <c r="C312" s="224"/>
      <c r="D312" s="224"/>
      <c r="E312" s="337"/>
      <c r="F312" s="336"/>
      <c r="G312" s="336"/>
      <c r="H312" s="336"/>
      <c r="I312" s="336"/>
      <c r="J312" s="336"/>
      <c r="K312" s="336"/>
      <c r="L312" s="336"/>
      <c r="M312" s="423"/>
    </row>
    <row r="313" spans="1:13" s="191" customFormat="1">
      <c r="A313" s="224"/>
      <c r="B313" s="224"/>
      <c r="C313" s="224"/>
      <c r="D313" s="224"/>
      <c r="E313" s="337"/>
      <c r="F313" s="336"/>
      <c r="G313" s="336"/>
      <c r="H313" s="336"/>
      <c r="I313" s="336"/>
      <c r="J313" s="336"/>
      <c r="K313" s="336"/>
      <c r="L313" s="336"/>
      <c r="M313" s="423"/>
    </row>
    <row r="314" spans="1:13" s="191" customFormat="1">
      <c r="A314" s="224"/>
      <c r="B314" s="224"/>
      <c r="C314" s="224"/>
      <c r="D314" s="224"/>
      <c r="E314" s="337"/>
      <c r="F314" s="336"/>
      <c r="G314" s="336"/>
      <c r="H314" s="336"/>
      <c r="I314" s="336"/>
      <c r="J314" s="336"/>
      <c r="K314" s="336"/>
      <c r="L314" s="336"/>
      <c r="M314" s="423"/>
    </row>
    <row r="315" spans="1:13" s="191" customFormat="1">
      <c r="A315" s="224"/>
      <c r="B315" s="224"/>
      <c r="C315" s="224"/>
      <c r="D315" s="224"/>
      <c r="E315" s="337"/>
      <c r="F315" s="336"/>
      <c r="G315" s="336"/>
      <c r="H315" s="336"/>
      <c r="I315" s="336"/>
      <c r="J315" s="336"/>
      <c r="K315" s="336"/>
      <c r="L315" s="336"/>
      <c r="M315" s="423"/>
    </row>
    <row r="316" spans="1:13" s="191" customFormat="1">
      <c r="A316" s="224"/>
      <c r="B316" s="224"/>
      <c r="C316" s="224"/>
      <c r="D316" s="224"/>
      <c r="E316" s="337"/>
      <c r="F316" s="336"/>
      <c r="G316" s="336"/>
      <c r="H316" s="336"/>
      <c r="I316" s="336"/>
      <c r="J316" s="336"/>
      <c r="K316" s="336"/>
      <c r="L316" s="336"/>
      <c r="M316" s="423"/>
    </row>
    <row r="317" spans="1:13" s="191" customFormat="1">
      <c r="A317" s="224"/>
      <c r="B317" s="224"/>
      <c r="C317" s="224"/>
      <c r="D317" s="224"/>
      <c r="E317" s="337"/>
      <c r="F317" s="336"/>
      <c r="G317" s="336"/>
      <c r="H317" s="336"/>
      <c r="I317" s="336"/>
      <c r="J317" s="336"/>
      <c r="K317" s="336"/>
      <c r="L317" s="336"/>
      <c r="M317" s="423"/>
    </row>
    <row r="318" spans="1:13" s="191" customFormat="1">
      <c r="A318" s="224"/>
      <c r="B318" s="224"/>
      <c r="C318" s="224"/>
      <c r="D318" s="224"/>
      <c r="E318" s="337"/>
      <c r="F318" s="336"/>
      <c r="G318" s="336"/>
      <c r="H318" s="336"/>
      <c r="I318" s="336"/>
      <c r="J318" s="336"/>
      <c r="K318" s="336"/>
      <c r="L318" s="336"/>
      <c r="M318" s="423"/>
    </row>
    <row r="319" spans="1:13" s="191" customFormat="1">
      <c r="A319" s="224"/>
      <c r="B319" s="224"/>
      <c r="C319" s="224"/>
      <c r="D319" s="224"/>
      <c r="E319" s="337"/>
      <c r="F319" s="336"/>
      <c r="G319" s="336"/>
      <c r="H319" s="336"/>
      <c r="I319" s="336"/>
      <c r="J319" s="336"/>
      <c r="K319" s="336"/>
      <c r="L319" s="336"/>
      <c r="M319" s="423"/>
    </row>
    <row r="320" spans="1:13" s="191" customFormat="1">
      <c r="A320" s="224"/>
      <c r="B320" s="224"/>
      <c r="C320" s="224"/>
      <c r="D320" s="224"/>
      <c r="E320" s="337"/>
      <c r="F320" s="336"/>
      <c r="G320" s="336"/>
      <c r="H320" s="336"/>
      <c r="I320" s="336"/>
      <c r="J320" s="336"/>
      <c r="K320" s="336"/>
      <c r="L320" s="336"/>
      <c r="M320" s="423"/>
    </row>
    <row r="321" spans="1:13" s="191" customFormat="1">
      <c r="A321" s="224"/>
      <c r="B321" s="224"/>
      <c r="C321" s="224"/>
      <c r="D321" s="224"/>
      <c r="E321" s="337"/>
      <c r="F321" s="336"/>
      <c r="G321" s="336"/>
      <c r="H321" s="336"/>
      <c r="I321" s="336"/>
      <c r="J321" s="336"/>
      <c r="K321" s="336"/>
      <c r="L321" s="336"/>
      <c r="M321" s="423"/>
    </row>
    <row r="322" spans="1:13" s="191" customFormat="1">
      <c r="A322" s="224"/>
      <c r="B322" s="224"/>
      <c r="C322" s="224"/>
      <c r="D322" s="224"/>
      <c r="E322" s="337"/>
      <c r="F322" s="336"/>
      <c r="G322" s="336"/>
      <c r="H322" s="336"/>
      <c r="I322" s="336"/>
      <c r="J322" s="336"/>
      <c r="K322" s="336"/>
      <c r="L322" s="336"/>
      <c r="M322" s="423"/>
    </row>
    <row r="323" spans="1:13" s="191" customFormat="1">
      <c r="A323" s="224"/>
      <c r="B323" s="224"/>
      <c r="C323" s="224"/>
      <c r="D323" s="224"/>
      <c r="E323" s="337"/>
      <c r="F323" s="336"/>
      <c r="G323" s="336"/>
      <c r="H323" s="336"/>
      <c r="I323" s="336"/>
      <c r="J323" s="336"/>
      <c r="K323" s="336"/>
      <c r="L323" s="336"/>
      <c r="M323" s="423"/>
    </row>
    <row r="324" spans="1:13" s="191" customFormat="1">
      <c r="A324" s="224"/>
      <c r="B324" s="224"/>
      <c r="C324" s="224"/>
      <c r="D324" s="224"/>
      <c r="E324" s="337"/>
      <c r="F324" s="336"/>
      <c r="G324" s="336"/>
      <c r="H324" s="336"/>
      <c r="I324" s="336"/>
      <c r="J324" s="336"/>
      <c r="K324" s="336"/>
      <c r="L324" s="336"/>
      <c r="M324" s="423"/>
    </row>
    <row r="325" spans="1:13" s="191" customFormat="1">
      <c r="A325" s="224"/>
      <c r="B325" s="224"/>
      <c r="C325" s="224"/>
      <c r="D325" s="224"/>
      <c r="E325" s="337"/>
      <c r="F325" s="336"/>
      <c r="G325" s="336"/>
      <c r="H325" s="336"/>
      <c r="I325" s="336"/>
      <c r="J325" s="336"/>
      <c r="K325" s="336"/>
      <c r="L325" s="336"/>
      <c r="M325" s="423"/>
    </row>
    <row r="326" spans="1:13" s="191" customFormat="1">
      <c r="A326" s="224"/>
      <c r="B326" s="224"/>
      <c r="C326" s="224"/>
      <c r="D326" s="224"/>
      <c r="E326" s="337"/>
      <c r="F326" s="336"/>
      <c r="G326" s="336"/>
      <c r="H326" s="336"/>
      <c r="I326" s="336"/>
      <c r="J326" s="336"/>
      <c r="K326" s="336"/>
      <c r="L326" s="336"/>
      <c r="M326" s="423"/>
    </row>
    <row r="327" spans="1:13" s="191" customFormat="1">
      <c r="A327" s="224"/>
      <c r="B327" s="224"/>
      <c r="C327" s="224"/>
      <c r="D327" s="224"/>
      <c r="E327" s="337"/>
      <c r="F327" s="336"/>
      <c r="G327" s="336"/>
      <c r="H327" s="336"/>
      <c r="I327" s="336"/>
      <c r="J327" s="336"/>
      <c r="K327" s="336"/>
      <c r="L327" s="336"/>
      <c r="M327" s="423"/>
    </row>
    <row r="328" spans="1:13" s="191" customFormat="1">
      <c r="A328" s="224"/>
      <c r="B328" s="224"/>
      <c r="C328" s="224"/>
      <c r="D328" s="224"/>
      <c r="E328" s="337"/>
      <c r="F328" s="336"/>
      <c r="G328" s="336"/>
      <c r="H328" s="336"/>
      <c r="I328" s="336"/>
      <c r="J328" s="336"/>
      <c r="K328" s="336"/>
      <c r="L328" s="336"/>
      <c r="M328" s="423"/>
    </row>
    <row r="329" spans="1:13" s="191" customFormat="1">
      <c r="A329" s="224"/>
      <c r="B329" s="224"/>
      <c r="C329" s="224"/>
      <c r="D329" s="224"/>
      <c r="E329" s="337"/>
      <c r="F329" s="336"/>
      <c r="G329" s="336"/>
      <c r="H329" s="336"/>
      <c r="I329" s="336"/>
      <c r="J329" s="336"/>
      <c r="K329" s="336"/>
      <c r="L329" s="336"/>
      <c r="M329" s="423"/>
    </row>
    <row r="330" spans="1:13" s="191" customFormat="1">
      <c r="A330" s="224"/>
      <c r="B330" s="224"/>
      <c r="C330" s="224"/>
      <c r="D330" s="224"/>
      <c r="E330" s="337"/>
      <c r="F330" s="336"/>
      <c r="G330" s="336"/>
      <c r="H330" s="336"/>
      <c r="I330" s="336"/>
      <c r="J330" s="336"/>
      <c r="K330" s="336"/>
      <c r="L330" s="336"/>
      <c r="M330" s="423"/>
    </row>
    <row r="331" spans="1:13" s="191" customFormat="1">
      <c r="A331" s="224"/>
      <c r="B331" s="224"/>
      <c r="C331" s="224"/>
      <c r="D331" s="224"/>
      <c r="E331" s="337"/>
      <c r="F331" s="336"/>
      <c r="G331" s="336"/>
      <c r="H331" s="336"/>
      <c r="I331" s="336"/>
      <c r="J331" s="336"/>
      <c r="K331" s="336"/>
      <c r="L331" s="336"/>
      <c r="M331" s="423"/>
    </row>
    <row r="332" spans="1:13" s="191" customFormat="1">
      <c r="A332" s="224"/>
      <c r="B332" s="224"/>
      <c r="C332" s="224"/>
      <c r="D332" s="224"/>
      <c r="E332" s="337"/>
      <c r="F332" s="336"/>
      <c r="G332" s="336"/>
      <c r="H332" s="336"/>
      <c r="I332" s="336"/>
      <c r="J332" s="336"/>
      <c r="K332" s="336"/>
      <c r="L332" s="336"/>
      <c r="M332" s="423"/>
    </row>
    <row r="333" spans="1:13" s="191" customFormat="1">
      <c r="A333" s="224"/>
      <c r="B333" s="224"/>
      <c r="C333" s="224"/>
      <c r="D333" s="224"/>
      <c r="E333" s="337"/>
      <c r="F333" s="336"/>
      <c r="G333" s="336"/>
      <c r="H333" s="336"/>
      <c r="I333" s="336"/>
      <c r="J333" s="336"/>
      <c r="K333" s="336"/>
      <c r="L333" s="336"/>
      <c r="M333" s="423"/>
    </row>
    <row r="334" spans="1:13" s="191" customFormat="1">
      <c r="A334" s="224"/>
      <c r="B334" s="224"/>
      <c r="C334" s="224"/>
      <c r="D334" s="224"/>
      <c r="E334" s="337"/>
      <c r="F334" s="336"/>
      <c r="G334" s="336"/>
      <c r="H334" s="336"/>
      <c r="I334" s="336"/>
      <c r="J334" s="336"/>
      <c r="K334" s="336"/>
      <c r="L334" s="336"/>
      <c r="M334" s="423"/>
    </row>
    <row r="335" spans="1:13" s="191" customFormat="1">
      <c r="A335" s="224"/>
      <c r="B335" s="224"/>
      <c r="C335" s="224"/>
      <c r="D335" s="224"/>
      <c r="E335" s="337"/>
      <c r="F335" s="336"/>
      <c r="G335" s="336"/>
      <c r="H335" s="336"/>
      <c r="I335" s="336"/>
      <c r="J335" s="336"/>
      <c r="K335" s="336"/>
      <c r="L335" s="336"/>
      <c r="M335" s="423"/>
    </row>
    <row r="336" spans="1:13" s="191" customFormat="1">
      <c r="A336" s="224"/>
      <c r="B336" s="224"/>
      <c r="C336" s="224"/>
      <c r="D336" s="224"/>
      <c r="E336" s="337"/>
      <c r="F336" s="336"/>
      <c r="G336" s="336"/>
      <c r="H336" s="336"/>
      <c r="I336" s="336"/>
      <c r="J336" s="336"/>
      <c r="K336" s="336"/>
      <c r="L336" s="336"/>
      <c r="M336" s="423"/>
    </row>
    <row r="337" spans="1:13" s="191" customFormat="1">
      <c r="A337" s="224"/>
      <c r="B337" s="224"/>
      <c r="C337" s="224"/>
      <c r="D337" s="224"/>
      <c r="E337" s="337"/>
      <c r="F337" s="336"/>
      <c r="G337" s="336"/>
      <c r="H337" s="336"/>
      <c r="I337" s="336"/>
      <c r="J337" s="336"/>
      <c r="K337" s="336"/>
      <c r="L337" s="336"/>
      <c r="M337" s="423"/>
    </row>
    <row r="338" spans="1:13" s="191" customFormat="1">
      <c r="A338" s="224"/>
      <c r="B338" s="224"/>
      <c r="C338" s="224"/>
      <c r="D338" s="224"/>
      <c r="E338" s="337"/>
      <c r="F338" s="336"/>
      <c r="G338" s="336"/>
      <c r="H338" s="336"/>
      <c r="I338" s="336"/>
      <c r="J338" s="336"/>
      <c r="K338" s="336"/>
      <c r="L338" s="336"/>
      <c r="M338" s="423"/>
    </row>
    <row r="339" spans="1:13" s="191" customFormat="1">
      <c r="A339" s="224"/>
      <c r="B339" s="224"/>
      <c r="C339" s="224"/>
      <c r="D339" s="224"/>
      <c r="E339" s="337"/>
      <c r="F339" s="336"/>
      <c r="G339" s="336"/>
      <c r="H339" s="336"/>
      <c r="I339" s="336"/>
      <c r="J339" s="336"/>
      <c r="K339" s="336"/>
      <c r="L339" s="336"/>
      <c r="M339" s="423"/>
    </row>
    <row r="340" spans="1:13" s="191" customFormat="1">
      <c r="A340" s="224"/>
      <c r="B340" s="224"/>
      <c r="C340" s="224"/>
      <c r="D340" s="224"/>
      <c r="E340" s="337"/>
      <c r="F340" s="336"/>
      <c r="G340" s="336"/>
      <c r="H340" s="336"/>
      <c r="I340" s="336"/>
      <c r="J340" s="336"/>
      <c r="K340" s="336"/>
      <c r="L340" s="336"/>
      <c r="M340" s="423"/>
    </row>
    <row r="341" spans="1:13" s="191" customFormat="1">
      <c r="A341" s="224"/>
      <c r="B341" s="224"/>
      <c r="C341" s="224"/>
      <c r="D341" s="224"/>
      <c r="E341" s="337"/>
      <c r="F341" s="336"/>
      <c r="G341" s="336"/>
      <c r="H341" s="336"/>
      <c r="I341" s="336"/>
      <c r="J341" s="336"/>
      <c r="K341" s="336"/>
      <c r="L341" s="336"/>
      <c r="M341" s="423"/>
    </row>
    <row r="342" spans="1:13" s="191" customFormat="1">
      <c r="A342" s="224"/>
      <c r="B342" s="224"/>
      <c r="C342" s="224"/>
      <c r="D342" s="224"/>
      <c r="E342" s="337"/>
      <c r="F342" s="336"/>
      <c r="G342" s="336"/>
      <c r="H342" s="336"/>
      <c r="I342" s="336"/>
      <c r="J342" s="336"/>
      <c r="K342" s="336"/>
      <c r="L342" s="336"/>
      <c r="M342" s="423"/>
    </row>
    <row r="343" spans="1:13" s="191" customFormat="1">
      <c r="A343" s="224"/>
      <c r="B343" s="224"/>
      <c r="C343" s="224"/>
      <c r="D343" s="224"/>
      <c r="E343" s="337"/>
      <c r="F343" s="336"/>
      <c r="G343" s="336"/>
      <c r="H343" s="336"/>
      <c r="I343" s="336"/>
      <c r="J343" s="336"/>
      <c r="K343" s="336"/>
      <c r="L343" s="336"/>
      <c r="M343" s="423"/>
    </row>
    <row r="344" spans="1:13" s="191" customFormat="1">
      <c r="A344" s="224"/>
      <c r="B344" s="224"/>
      <c r="C344" s="224"/>
      <c r="D344" s="224"/>
      <c r="E344" s="337"/>
      <c r="F344" s="336"/>
      <c r="G344" s="336"/>
      <c r="H344" s="336"/>
      <c r="I344" s="336"/>
      <c r="J344" s="336"/>
      <c r="K344" s="336"/>
      <c r="L344" s="336"/>
      <c r="M344" s="423"/>
    </row>
    <row r="345" spans="1:13" s="191" customFormat="1">
      <c r="A345" s="224"/>
      <c r="B345" s="224"/>
      <c r="C345" s="224"/>
      <c r="D345" s="224"/>
      <c r="E345" s="337"/>
      <c r="F345" s="336"/>
      <c r="G345" s="336"/>
      <c r="H345" s="336"/>
      <c r="I345" s="336"/>
      <c r="J345" s="336"/>
      <c r="K345" s="336"/>
      <c r="L345" s="336"/>
      <c r="M345" s="423"/>
    </row>
    <row r="346" spans="1:13" s="191" customFormat="1">
      <c r="A346" s="224"/>
      <c r="B346" s="224"/>
      <c r="C346" s="224"/>
      <c r="D346" s="224"/>
      <c r="E346" s="336"/>
      <c r="F346" s="336"/>
      <c r="G346" s="336"/>
      <c r="H346" s="336"/>
      <c r="I346" s="336"/>
      <c r="J346" s="336"/>
      <c r="K346" s="423"/>
      <c r="L346" s="423"/>
      <c r="M346" s="423"/>
    </row>
    <row r="347" spans="1:13" s="191" customFormat="1">
      <c r="A347" s="224"/>
      <c r="B347" s="224"/>
      <c r="C347" s="224"/>
      <c r="D347" s="224"/>
      <c r="E347" s="336"/>
      <c r="F347" s="336"/>
      <c r="G347" s="336"/>
      <c r="H347" s="336"/>
      <c r="I347" s="336"/>
      <c r="J347" s="336"/>
      <c r="K347" s="423"/>
      <c r="L347" s="423"/>
      <c r="M347" s="423"/>
    </row>
    <row r="348" spans="1:13" s="191" customFormat="1">
      <c r="A348" s="224"/>
      <c r="B348" s="224"/>
      <c r="C348" s="224"/>
      <c r="D348" s="224"/>
      <c r="E348" s="336"/>
      <c r="F348" s="336"/>
      <c r="G348" s="336"/>
      <c r="H348" s="336"/>
      <c r="I348" s="336"/>
      <c r="J348" s="336"/>
      <c r="K348" s="423"/>
      <c r="L348" s="423"/>
      <c r="M348" s="423"/>
    </row>
    <row r="349" spans="1:13" s="191" customFormat="1">
      <c r="A349" s="224"/>
      <c r="B349" s="224"/>
      <c r="C349" s="224"/>
      <c r="D349" s="224"/>
      <c r="E349" s="336"/>
      <c r="F349" s="336"/>
      <c r="G349" s="336"/>
      <c r="H349" s="336"/>
      <c r="I349" s="336"/>
      <c r="J349" s="336"/>
      <c r="K349" s="423"/>
      <c r="L349" s="423"/>
      <c r="M349" s="423"/>
    </row>
    <row r="350" spans="1:13" s="191" customFormat="1">
      <c r="A350" s="224"/>
      <c r="B350" s="224"/>
      <c r="C350" s="224"/>
      <c r="D350" s="224"/>
      <c r="E350" s="336"/>
      <c r="F350" s="336"/>
      <c r="G350" s="336"/>
      <c r="H350" s="336"/>
      <c r="I350" s="336"/>
      <c r="J350" s="336"/>
      <c r="K350" s="423"/>
      <c r="L350" s="423"/>
      <c r="M350" s="423"/>
    </row>
    <row r="351" spans="1:13" s="191" customFormat="1">
      <c r="A351" s="224"/>
      <c r="B351" s="224"/>
      <c r="C351" s="224"/>
      <c r="D351" s="224"/>
      <c r="E351" s="336"/>
      <c r="F351" s="336"/>
      <c r="G351" s="336"/>
      <c r="H351" s="336"/>
      <c r="I351" s="336"/>
      <c r="J351" s="336"/>
      <c r="K351" s="423"/>
      <c r="L351" s="423"/>
      <c r="M351" s="423"/>
    </row>
    <row r="352" spans="1:13" s="191" customFormat="1">
      <c r="A352" s="224"/>
      <c r="B352" s="224"/>
      <c r="C352" s="224"/>
      <c r="D352" s="224"/>
      <c r="E352" s="336"/>
      <c r="F352" s="336"/>
      <c r="G352" s="336"/>
      <c r="H352" s="336"/>
      <c r="I352" s="336"/>
      <c r="J352" s="336"/>
      <c r="K352" s="423"/>
      <c r="L352" s="423"/>
      <c r="M352" s="423"/>
    </row>
    <row r="353" spans="1:13" s="191" customFormat="1">
      <c r="A353" s="224"/>
      <c r="B353" s="224"/>
      <c r="C353" s="224"/>
      <c r="D353" s="224"/>
      <c r="E353" s="336"/>
      <c r="F353" s="336"/>
      <c r="G353" s="336"/>
      <c r="H353" s="336"/>
      <c r="I353" s="336"/>
      <c r="J353" s="336"/>
      <c r="K353" s="423"/>
      <c r="L353" s="423"/>
      <c r="M353" s="423"/>
    </row>
    <row r="354" spans="1:13" s="191" customFormat="1">
      <c r="A354" s="224"/>
      <c r="B354" s="224"/>
      <c r="C354" s="224"/>
      <c r="D354" s="224"/>
      <c r="E354" s="336"/>
      <c r="F354" s="336"/>
      <c r="G354" s="336"/>
      <c r="H354" s="336"/>
      <c r="I354" s="336"/>
      <c r="J354" s="336"/>
      <c r="K354" s="423"/>
      <c r="L354" s="423"/>
      <c r="M354" s="423"/>
    </row>
    <row r="355" spans="1:13" s="191" customFormat="1">
      <c r="A355" s="224"/>
      <c r="B355" s="224"/>
      <c r="C355" s="224"/>
      <c r="D355" s="224"/>
      <c r="E355" s="336"/>
      <c r="F355" s="336"/>
      <c r="G355" s="336"/>
      <c r="H355" s="336"/>
      <c r="I355" s="336"/>
      <c r="J355" s="336"/>
      <c r="K355" s="423"/>
      <c r="L355" s="423"/>
      <c r="M355" s="423"/>
    </row>
    <row r="356" spans="1:13" s="191" customFormat="1">
      <c r="A356" s="224"/>
      <c r="B356" s="224"/>
      <c r="C356" s="224"/>
      <c r="D356" s="224"/>
      <c r="E356" s="336"/>
      <c r="F356" s="336"/>
      <c r="G356" s="336"/>
      <c r="H356" s="336"/>
      <c r="I356" s="336"/>
      <c r="J356" s="336"/>
      <c r="K356" s="423"/>
      <c r="L356" s="423"/>
      <c r="M356" s="423"/>
    </row>
    <row r="357" spans="1:13" s="191" customFormat="1">
      <c r="A357" s="224"/>
      <c r="B357" s="224"/>
      <c r="C357" s="224"/>
      <c r="D357" s="224"/>
      <c r="E357" s="336"/>
      <c r="F357" s="336"/>
      <c r="G357" s="336"/>
      <c r="H357" s="336"/>
      <c r="I357" s="336"/>
      <c r="J357" s="336"/>
      <c r="K357" s="423"/>
      <c r="L357" s="423"/>
      <c r="M357" s="423"/>
    </row>
    <row r="358" spans="1:13" s="191" customFormat="1">
      <c r="A358" s="224"/>
      <c r="B358" s="224"/>
      <c r="C358" s="224"/>
      <c r="D358" s="224"/>
      <c r="E358" s="336"/>
      <c r="F358" s="336"/>
      <c r="G358" s="336"/>
      <c r="H358" s="336"/>
      <c r="I358" s="336"/>
      <c r="J358" s="336"/>
      <c r="K358" s="423"/>
      <c r="L358" s="423"/>
      <c r="M358" s="423"/>
    </row>
    <row r="359" spans="1:13" s="191" customFormat="1">
      <c r="A359" s="224"/>
      <c r="B359" s="224"/>
      <c r="C359" s="224"/>
      <c r="D359" s="224"/>
      <c r="E359" s="336"/>
      <c r="F359" s="336"/>
      <c r="G359" s="336"/>
      <c r="H359" s="336"/>
      <c r="I359" s="336"/>
      <c r="J359" s="336"/>
      <c r="K359" s="423"/>
      <c r="L359" s="423"/>
      <c r="M359" s="423"/>
    </row>
    <row r="360" spans="1:13" s="191" customFormat="1">
      <c r="A360" s="224"/>
      <c r="B360" s="224"/>
      <c r="C360" s="224"/>
      <c r="D360" s="224"/>
      <c r="E360" s="336"/>
      <c r="F360" s="336"/>
      <c r="G360" s="336"/>
      <c r="H360" s="336"/>
      <c r="I360" s="336"/>
      <c r="J360" s="336"/>
      <c r="K360" s="423"/>
      <c r="L360" s="423"/>
      <c r="M360" s="423"/>
    </row>
    <row r="361" spans="1:13" s="191" customFormat="1">
      <c r="A361" s="224"/>
      <c r="B361" s="224"/>
      <c r="C361" s="224"/>
      <c r="D361" s="224"/>
      <c r="E361" s="336"/>
      <c r="F361" s="336"/>
      <c r="G361" s="336"/>
      <c r="H361" s="336"/>
      <c r="I361" s="336"/>
      <c r="J361" s="336"/>
      <c r="K361" s="423"/>
      <c r="L361" s="423"/>
      <c r="M361" s="423"/>
    </row>
    <row r="362" spans="1:13" s="191" customFormat="1">
      <c r="A362" s="224"/>
      <c r="B362" s="224"/>
      <c r="C362" s="224"/>
      <c r="D362" s="224"/>
      <c r="E362" s="336"/>
      <c r="F362" s="336"/>
      <c r="G362" s="336"/>
      <c r="H362" s="336"/>
      <c r="I362" s="336"/>
      <c r="J362" s="336"/>
      <c r="K362" s="423"/>
      <c r="L362" s="423"/>
      <c r="M362" s="423"/>
    </row>
    <row r="363" spans="1:13" s="191" customFormat="1">
      <c r="A363" s="224"/>
      <c r="B363" s="224"/>
      <c r="C363" s="224"/>
      <c r="D363" s="224"/>
      <c r="E363" s="336"/>
      <c r="F363" s="336"/>
      <c r="G363" s="336"/>
      <c r="H363" s="336"/>
      <c r="I363" s="336"/>
      <c r="J363" s="336"/>
      <c r="K363" s="423"/>
      <c r="L363" s="423"/>
      <c r="M363" s="423"/>
    </row>
    <row r="364" spans="1:13" s="191" customFormat="1">
      <c r="A364" s="224"/>
      <c r="B364" s="224"/>
      <c r="C364" s="224"/>
      <c r="D364" s="224"/>
      <c r="E364" s="336"/>
      <c r="F364" s="336"/>
      <c r="G364" s="336"/>
      <c r="H364" s="336"/>
      <c r="I364" s="336"/>
      <c r="J364" s="336"/>
      <c r="K364" s="423"/>
      <c r="L364" s="423"/>
      <c r="M364" s="423"/>
    </row>
    <row r="365" spans="1:13" s="191" customFormat="1">
      <c r="A365" s="224"/>
      <c r="B365" s="224"/>
      <c r="C365" s="224"/>
      <c r="D365" s="224"/>
      <c r="E365" s="336"/>
      <c r="F365" s="336"/>
      <c r="G365" s="336"/>
      <c r="H365" s="336"/>
      <c r="I365" s="336"/>
      <c r="J365" s="336"/>
      <c r="K365" s="423"/>
      <c r="L365" s="423"/>
      <c r="M365" s="423"/>
    </row>
    <row r="366" spans="1:13" s="191" customFormat="1">
      <c r="A366" s="224"/>
      <c r="B366" s="224"/>
      <c r="C366" s="224"/>
      <c r="D366" s="224"/>
      <c r="E366" s="336"/>
      <c r="F366" s="336"/>
      <c r="G366" s="336"/>
      <c r="H366" s="336"/>
      <c r="I366" s="336"/>
      <c r="J366" s="336"/>
      <c r="K366" s="423"/>
      <c r="L366" s="423"/>
      <c r="M366" s="423"/>
    </row>
    <row r="367" spans="1:13" s="191" customFormat="1">
      <c r="A367" s="224"/>
      <c r="B367" s="224"/>
      <c r="C367" s="224"/>
      <c r="D367" s="224"/>
      <c r="E367" s="336"/>
      <c r="F367" s="336"/>
      <c r="G367" s="336"/>
      <c r="H367" s="336"/>
      <c r="I367" s="336"/>
      <c r="J367" s="336"/>
      <c r="K367" s="423"/>
      <c r="L367" s="423"/>
      <c r="M367" s="423"/>
    </row>
    <row r="368" spans="1:13" s="191" customFormat="1">
      <c r="A368" s="224"/>
      <c r="B368" s="224"/>
      <c r="C368" s="224"/>
      <c r="D368" s="224"/>
      <c r="E368" s="336"/>
      <c r="F368" s="336"/>
      <c r="G368" s="336"/>
      <c r="H368" s="336"/>
      <c r="I368" s="336"/>
      <c r="J368" s="336"/>
      <c r="K368" s="423"/>
      <c r="L368" s="423"/>
      <c r="M368" s="423"/>
    </row>
    <row r="369" spans="1:13" s="191" customFormat="1">
      <c r="A369" s="224"/>
      <c r="B369" s="224"/>
      <c r="C369" s="224"/>
      <c r="D369" s="224"/>
      <c r="E369" s="336"/>
      <c r="F369" s="336"/>
      <c r="G369" s="336"/>
      <c r="H369" s="336"/>
      <c r="I369" s="336"/>
      <c r="J369" s="336"/>
      <c r="K369" s="423"/>
      <c r="L369" s="423"/>
      <c r="M369" s="423"/>
    </row>
    <row r="370" spans="1:13" s="191" customFormat="1">
      <c r="A370" s="224"/>
      <c r="B370" s="224"/>
      <c r="C370" s="224"/>
      <c r="D370" s="224"/>
      <c r="E370" s="336"/>
      <c r="F370" s="336"/>
      <c r="G370" s="336"/>
      <c r="H370" s="336"/>
      <c r="I370" s="336"/>
      <c r="J370" s="336"/>
      <c r="K370" s="423"/>
      <c r="L370" s="423"/>
      <c r="M370" s="423"/>
    </row>
    <row r="371" spans="1:13" s="191" customFormat="1">
      <c r="A371" s="224"/>
      <c r="B371" s="224"/>
      <c r="C371" s="224"/>
      <c r="D371" s="224"/>
      <c r="E371" s="336"/>
      <c r="F371" s="336"/>
      <c r="G371" s="336"/>
      <c r="H371" s="336"/>
      <c r="I371" s="336"/>
      <c r="J371" s="336"/>
      <c r="K371" s="423"/>
      <c r="L371" s="423"/>
      <c r="M371" s="423"/>
    </row>
    <row r="372" spans="1:13" s="191" customFormat="1">
      <c r="A372" s="224"/>
      <c r="B372" s="224"/>
      <c r="C372" s="224"/>
      <c r="D372" s="224"/>
      <c r="E372" s="336"/>
      <c r="F372" s="336"/>
      <c r="G372" s="336"/>
      <c r="H372" s="336"/>
      <c r="I372" s="336"/>
      <c r="J372" s="336"/>
      <c r="K372" s="423"/>
      <c r="L372" s="423"/>
      <c r="M372" s="423"/>
    </row>
    <row r="373" spans="1:13" s="191" customFormat="1">
      <c r="A373" s="224"/>
      <c r="B373" s="224"/>
      <c r="C373" s="224"/>
      <c r="D373" s="224"/>
      <c r="E373" s="336"/>
      <c r="F373" s="336"/>
      <c r="G373" s="336"/>
      <c r="H373" s="336"/>
      <c r="I373" s="336"/>
      <c r="J373" s="336"/>
      <c r="K373" s="423"/>
      <c r="L373" s="423"/>
      <c r="M373" s="423"/>
    </row>
    <row r="374" spans="1:13" s="191" customFormat="1">
      <c r="A374" s="224"/>
      <c r="B374" s="224"/>
      <c r="C374" s="224"/>
      <c r="D374" s="224"/>
      <c r="E374" s="336"/>
      <c r="F374" s="336"/>
      <c r="G374" s="336"/>
      <c r="H374" s="336"/>
      <c r="I374" s="336"/>
      <c r="J374" s="336"/>
      <c r="K374" s="423"/>
      <c r="L374" s="423"/>
      <c r="M374" s="423"/>
    </row>
    <row r="375" spans="1:13" s="191" customFormat="1">
      <c r="A375" s="224"/>
      <c r="B375" s="224"/>
      <c r="C375" s="224"/>
      <c r="D375" s="224"/>
      <c r="E375" s="336"/>
      <c r="F375" s="336"/>
      <c r="G375" s="336"/>
      <c r="H375" s="336"/>
      <c r="I375" s="336"/>
      <c r="J375" s="336"/>
      <c r="K375" s="423"/>
      <c r="L375" s="423"/>
      <c r="M375" s="423"/>
    </row>
    <row r="376" spans="1:13" s="191" customFormat="1">
      <c r="A376" s="224"/>
      <c r="B376" s="224"/>
      <c r="C376" s="224"/>
      <c r="D376" s="224"/>
      <c r="E376" s="336"/>
      <c r="F376" s="336"/>
      <c r="G376" s="336"/>
      <c r="H376" s="336"/>
      <c r="I376" s="336"/>
      <c r="J376" s="336"/>
      <c r="K376" s="423"/>
      <c r="L376" s="423"/>
      <c r="M376" s="423"/>
    </row>
    <row r="377" spans="1:13" s="191" customFormat="1">
      <c r="A377" s="224"/>
      <c r="B377" s="224"/>
      <c r="C377" s="224"/>
      <c r="D377" s="224"/>
      <c r="E377" s="336"/>
      <c r="F377" s="336"/>
      <c r="G377" s="336"/>
      <c r="H377" s="336"/>
      <c r="I377" s="336"/>
      <c r="J377" s="336"/>
      <c r="K377" s="423"/>
      <c r="L377" s="423"/>
      <c r="M377" s="423"/>
    </row>
    <row r="378" spans="1:13" s="191" customFormat="1">
      <c r="A378" s="224"/>
      <c r="B378" s="224"/>
      <c r="C378" s="224"/>
      <c r="D378" s="224"/>
      <c r="E378" s="336"/>
      <c r="F378" s="336"/>
      <c r="G378" s="336"/>
      <c r="H378" s="336"/>
      <c r="I378" s="336"/>
      <c r="J378" s="336"/>
      <c r="K378" s="423"/>
      <c r="L378" s="423"/>
      <c r="M378" s="423"/>
    </row>
    <row r="379" spans="1:13" s="191" customFormat="1">
      <c r="A379" s="224"/>
      <c r="B379" s="224"/>
      <c r="C379" s="224"/>
      <c r="D379" s="224"/>
      <c r="E379" s="336"/>
      <c r="F379" s="336"/>
      <c r="G379" s="336"/>
      <c r="H379" s="336"/>
      <c r="I379" s="336"/>
      <c r="J379" s="336"/>
      <c r="K379" s="423"/>
      <c r="L379" s="423"/>
      <c r="M379" s="423"/>
    </row>
    <row r="380" spans="1:13" s="191" customFormat="1">
      <c r="A380" s="224"/>
      <c r="B380" s="224"/>
      <c r="C380" s="224"/>
      <c r="D380" s="224"/>
      <c r="E380" s="336"/>
      <c r="F380" s="336"/>
      <c r="G380" s="336"/>
      <c r="H380" s="336"/>
      <c r="I380" s="336"/>
      <c r="J380" s="336"/>
      <c r="K380" s="423"/>
      <c r="L380" s="423"/>
      <c r="M380" s="423"/>
    </row>
    <row r="381" spans="1:13" s="191" customFormat="1">
      <c r="A381" s="224"/>
      <c r="B381" s="224"/>
      <c r="C381" s="224"/>
      <c r="D381" s="224"/>
      <c r="E381" s="336"/>
      <c r="F381" s="336"/>
      <c r="G381" s="336"/>
      <c r="H381" s="336"/>
      <c r="I381" s="336"/>
      <c r="J381" s="336"/>
      <c r="K381" s="423"/>
      <c r="L381" s="423"/>
      <c r="M381" s="423"/>
    </row>
    <row r="382" spans="1:13" s="191" customFormat="1">
      <c r="A382" s="224"/>
      <c r="B382" s="224"/>
      <c r="C382" s="224"/>
      <c r="D382" s="224"/>
      <c r="E382" s="336"/>
      <c r="F382" s="336"/>
      <c r="G382" s="336"/>
      <c r="H382" s="336"/>
      <c r="I382" s="336"/>
      <c r="J382" s="336"/>
      <c r="K382" s="423"/>
      <c r="L382" s="423"/>
      <c r="M382" s="423"/>
    </row>
    <row r="383" spans="1:13" s="191" customFormat="1">
      <c r="A383" s="224"/>
      <c r="B383" s="224"/>
      <c r="C383" s="224"/>
      <c r="D383" s="224"/>
      <c r="E383" s="336"/>
      <c r="F383" s="336"/>
      <c r="G383" s="336"/>
      <c r="H383" s="336"/>
      <c r="I383" s="336"/>
      <c r="J383" s="336"/>
      <c r="K383" s="423"/>
      <c r="L383" s="423"/>
      <c r="M383" s="423"/>
    </row>
    <row r="384" spans="1:13" s="191" customFormat="1">
      <c r="A384" s="224"/>
      <c r="B384" s="224"/>
      <c r="C384" s="224"/>
      <c r="D384" s="224"/>
      <c r="E384" s="336"/>
      <c r="F384" s="336"/>
      <c r="G384" s="336"/>
      <c r="H384" s="336"/>
      <c r="I384" s="336"/>
      <c r="J384" s="336"/>
      <c r="K384" s="423"/>
      <c r="L384" s="423"/>
      <c r="M384" s="423"/>
    </row>
    <row r="385" spans="1:13" s="191" customFormat="1">
      <c r="A385" s="224"/>
      <c r="B385" s="224"/>
      <c r="C385" s="224"/>
      <c r="D385" s="224"/>
      <c r="E385" s="336"/>
      <c r="F385" s="336"/>
      <c r="G385" s="336"/>
      <c r="H385" s="336"/>
      <c r="I385" s="336"/>
      <c r="J385" s="336"/>
      <c r="K385" s="423"/>
      <c r="L385" s="423"/>
      <c r="M385" s="423"/>
    </row>
    <row r="386" spans="1:13" s="191" customFormat="1">
      <c r="A386" s="224"/>
      <c r="B386" s="224"/>
      <c r="C386" s="224"/>
      <c r="D386" s="224"/>
      <c r="E386" s="336"/>
      <c r="F386" s="336"/>
      <c r="G386" s="336"/>
      <c r="H386" s="336"/>
      <c r="I386" s="336"/>
      <c r="J386" s="336"/>
      <c r="K386" s="423"/>
      <c r="L386" s="423"/>
      <c r="M386" s="423"/>
    </row>
    <row r="387" spans="1:13" s="191" customFormat="1">
      <c r="A387" s="224"/>
      <c r="B387" s="224"/>
      <c r="C387" s="224"/>
      <c r="D387" s="224"/>
      <c r="E387" s="336"/>
      <c r="F387" s="336"/>
      <c r="G387" s="336"/>
      <c r="H387" s="336"/>
      <c r="I387" s="336"/>
      <c r="J387" s="336"/>
      <c r="K387" s="423"/>
      <c r="L387" s="423"/>
      <c r="M387" s="423"/>
    </row>
    <row r="388" spans="1:13" s="191" customFormat="1">
      <c r="A388" s="224"/>
      <c r="B388" s="224"/>
      <c r="C388" s="224"/>
      <c r="D388" s="224"/>
      <c r="E388" s="336"/>
      <c r="F388" s="336"/>
      <c r="G388" s="336"/>
      <c r="H388" s="336"/>
      <c r="I388" s="336"/>
      <c r="J388" s="336"/>
      <c r="K388" s="423"/>
      <c r="L388" s="423"/>
      <c r="M388" s="423"/>
    </row>
    <row r="389" spans="1:13" s="191" customFormat="1">
      <c r="A389" s="224"/>
      <c r="B389" s="224"/>
      <c r="C389" s="224"/>
      <c r="D389" s="224"/>
      <c r="E389" s="336"/>
      <c r="F389" s="336"/>
      <c r="G389" s="336"/>
      <c r="H389" s="336"/>
      <c r="I389" s="336"/>
      <c r="J389" s="336"/>
      <c r="K389" s="423"/>
      <c r="L389" s="423"/>
      <c r="M389" s="423"/>
    </row>
    <row r="390" spans="1:13" s="191" customFormat="1">
      <c r="A390" s="224"/>
      <c r="B390" s="224"/>
      <c r="C390" s="224"/>
      <c r="D390" s="224"/>
      <c r="E390" s="336"/>
      <c r="F390" s="336"/>
      <c r="G390" s="336"/>
      <c r="H390" s="336"/>
      <c r="I390" s="336"/>
      <c r="J390" s="336"/>
      <c r="K390" s="423"/>
      <c r="L390" s="423"/>
      <c r="M390" s="423"/>
    </row>
    <row r="391" spans="1:13" s="191" customFormat="1">
      <c r="A391" s="224"/>
      <c r="B391" s="224"/>
      <c r="C391" s="224"/>
      <c r="D391" s="224"/>
      <c r="E391" s="336"/>
      <c r="F391" s="336"/>
      <c r="G391" s="336"/>
      <c r="H391" s="336"/>
      <c r="I391" s="336"/>
      <c r="J391" s="336"/>
      <c r="K391" s="423"/>
      <c r="L391" s="423"/>
      <c r="M391" s="423"/>
    </row>
    <row r="392" spans="1:13" s="191" customFormat="1">
      <c r="A392" s="224"/>
      <c r="B392" s="224"/>
      <c r="C392" s="224"/>
      <c r="D392" s="224"/>
      <c r="E392" s="336"/>
      <c r="F392" s="336"/>
      <c r="G392" s="336"/>
      <c r="H392" s="336"/>
      <c r="I392" s="336"/>
      <c r="J392" s="336"/>
      <c r="K392" s="423"/>
      <c r="L392" s="423"/>
      <c r="M392" s="423"/>
    </row>
    <row r="393" spans="1:13" s="191" customFormat="1">
      <c r="A393" s="224"/>
      <c r="B393" s="224"/>
      <c r="C393" s="224"/>
      <c r="D393" s="224"/>
      <c r="E393" s="336"/>
      <c r="F393" s="336"/>
      <c r="G393" s="336"/>
      <c r="H393" s="336"/>
      <c r="I393" s="336"/>
      <c r="J393" s="336"/>
      <c r="K393" s="423"/>
      <c r="L393" s="423"/>
      <c r="M393" s="423"/>
    </row>
    <row r="394" spans="1:13" s="191" customFormat="1">
      <c r="A394" s="224"/>
      <c r="B394" s="224"/>
      <c r="C394" s="224"/>
      <c r="D394" s="224"/>
      <c r="E394" s="336"/>
      <c r="F394" s="336"/>
      <c r="G394" s="336"/>
      <c r="H394" s="336"/>
      <c r="I394" s="336"/>
      <c r="J394" s="336"/>
      <c r="K394" s="423"/>
      <c r="L394" s="423"/>
      <c r="M394" s="423"/>
    </row>
    <row r="395" spans="1:13" s="191" customFormat="1">
      <c r="A395" s="224"/>
      <c r="B395" s="224"/>
      <c r="C395" s="224"/>
      <c r="D395" s="224"/>
      <c r="E395" s="423"/>
      <c r="F395" s="423"/>
      <c r="G395" s="423"/>
      <c r="H395" s="423"/>
      <c r="I395" s="223"/>
      <c r="J395" s="423"/>
      <c r="K395" s="423"/>
      <c r="L395" s="423"/>
      <c r="M395" s="423"/>
    </row>
    <row r="396" spans="1:13" s="191" customFormat="1">
      <c r="A396" s="224"/>
      <c r="B396" s="224"/>
      <c r="C396" s="224"/>
      <c r="D396" s="224"/>
      <c r="E396" s="423"/>
      <c r="F396" s="423"/>
      <c r="G396" s="423"/>
      <c r="H396" s="423"/>
      <c r="I396" s="223"/>
      <c r="J396" s="423"/>
      <c r="K396" s="423"/>
      <c r="L396" s="423"/>
      <c r="M396" s="423"/>
    </row>
    <row r="397" spans="1:13" s="191" customFormat="1">
      <c r="A397" s="224"/>
      <c r="B397" s="224"/>
      <c r="C397" s="224"/>
      <c r="D397" s="224"/>
      <c r="E397" s="423"/>
      <c r="F397" s="423"/>
      <c r="G397" s="423"/>
      <c r="H397" s="423"/>
      <c r="I397" s="223"/>
      <c r="J397" s="423"/>
      <c r="K397" s="423"/>
      <c r="L397" s="423"/>
      <c r="M397" s="423"/>
    </row>
    <row r="398" spans="1:13" s="191" customFormat="1">
      <c r="A398" s="224"/>
      <c r="B398" s="224"/>
      <c r="C398" s="224"/>
      <c r="D398" s="224"/>
      <c r="E398" s="423"/>
      <c r="F398" s="423"/>
      <c r="G398" s="423"/>
      <c r="H398" s="423"/>
      <c r="I398" s="223"/>
      <c r="J398" s="423"/>
      <c r="K398" s="423"/>
      <c r="L398" s="423"/>
      <c r="M398" s="423"/>
    </row>
    <row r="399" spans="1:13" s="191" customFormat="1">
      <c r="A399" s="224"/>
      <c r="B399" s="224"/>
      <c r="C399" s="224"/>
      <c r="D399" s="224"/>
      <c r="E399" s="423"/>
      <c r="F399" s="423"/>
      <c r="G399" s="423"/>
      <c r="H399" s="423"/>
      <c r="I399" s="223"/>
      <c r="J399" s="423"/>
      <c r="K399" s="423"/>
      <c r="L399" s="423"/>
      <c r="M399" s="423"/>
    </row>
    <row r="400" spans="1:13" s="191" customFormat="1">
      <c r="A400" s="224"/>
      <c r="B400" s="224"/>
      <c r="C400" s="224"/>
      <c r="D400" s="224"/>
      <c r="E400" s="423"/>
      <c r="F400" s="423"/>
      <c r="G400" s="423"/>
      <c r="H400" s="423"/>
      <c r="I400" s="223"/>
      <c r="J400" s="423"/>
      <c r="K400" s="423"/>
      <c r="L400" s="423"/>
      <c r="M400" s="423"/>
    </row>
    <row r="401" spans="1:13" s="191" customFormat="1">
      <c r="A401" s="224"/>
      <c r="B401" s="224"/>
      <c r="C401" s="224"/>
      <c r="D401" s="224"/>
      <c r="E401" s="423"/>
      <c r="F401" s="423"/>
      <c r="G401" s="423"/>
      <c r="H401" s="423"/>
      <c r="I401" s="223"/>
      <c r="J401" s="423"/>
      <c r="K401" s="423"/>
      <c r="L401" s="423"/>
      <c r="M401" s="423"/>
    </row>
    <row r="402" spans="1:13" s="191" customFormat="1">
      <c r="A402" s="224"/>
      <c r="B402" s="224"/>
      <c r="C402" s="224"/>
      <c r="D402" s="224"/>
      <c r="E402" s="423"/>
      <c r="F402" s="423"/>
      <c r="G402" s="423"/>
      <c r="H402" s="423"/>
      <c r="I402" s="223"/>
      <c r="J402" s="423"/>
      <c r="K402" s="423"/>
      <c r="L402" s="423"/>
      <c r="M402" s="423"/>
    </row>
    <row r="403" spans="1:13" s="191" customFormat="1">
      <c r="A403" s="224"/>
      <c r="B403" s="224"/>
      <c r="C403" s="224"/>
      <c r="D403" s="224"/>
      <c r="E403" s="423"/>
      <c r="F403" s="423"/>
      <c r="G403" s="423"/>
      <c r="H403" s="423"/>
      <c r="I403" s="223"/>
      <c r="J403" s="423"/>
      <c r="K403" s="423"/>
      <c r="L403" s="423"/>
      <c r="M403" s="423"/>
    </row>
    <row r="404" spans="1:13" s="191" customFormat="1">
      <c r="A404" s="224"/>
      <c r="B404" s="224"/>
      <c r="C404" s="224"/>
      <c r="D404" s="224"/>
      <c r="E404" s="423"/>
      <c r="F404" s="423"/>
      <c r="G404" s="423"/>
      <c r="H404" s="423"/>
      <c r="I404" s="223"/>
      <c r="J404" s="423"/>
      <c r="K404" s="423"/>
      <c r="L404" s="423"/>
      <c r="M404" s="423"/>
    </row>
    <row r="405" spans="1:13" s="191" customFormat="1">
      <c r="A405" s="224"/>
      <c r="B405" s="224"/>
      <c r="C405" s="224"/>
      <c r="D405" s="224"/>
      <c r="E405" s="423"/>
      <c r="F405" s="423"/>
      <c r="G405" s="423"/>
      <c r="H405" s="423"/>
      <c r="I405" s="223"/>
      <c r="J405" s="423"/>
      <c r="K405" s="423"/>
      <c r="L405" s="423"/>
      <c r="M405" s="423"/>
    </row>
    <row r="406" spans="1:13" s="191" customFormat="1">
      <c r="A406" s="224"/>
      <c r="B406" s="224"/>
      <c r="C406" s="224"/>
      <c r="D406" s="224"/>
      <c r="E406" s="423"/>
      <c r="F406" s="423"/>
      <c r="G406" s="423"/>
      <c r="H406" s="423"/>
      <c r="I406" s="223"/>
      <c r="J406" s="423"/>
      <c r="K406" s="423"/>
      <c r="L406" s="423"/>
      <c r="M406" s="423"/>
    </row>
    <row r="407" spans="1:13" s="191" customFormat="1">
      <c r="A407" s="224"/>
      <c r="B407" s="224"/>
      <c r="C407" s="224"/>
      <c r="D407" s="224"/>
      <c r="E407" s="423"/>
      <c r="F407" s="423"/>
      <c r="G407" s="423"/>
      <c r="H407" s="423"/>
      <c r="I407" s="223"/>
      <c r="J407" s="423"/>
      <c r="K407" s="423"/>
      <c r="L407" s="423"/>
      <c r="M407" s="423"/>
    </row>
    <row r="408" spans="1:13" s="191" customFormat="1">
      <c r="A408" s="224"/>
      <c r="B408" s="224"/>
      <c r="C408" s="224"/>
      <c r="D408" s="224"/>
      <c r="E408" s="423"/>
      <c r="F408" s="423"/>
      <c r="G408" s="423"/>
      <c r="H408" s="423"/>
      <c r="I408" s="223"/>
      <c r="J408" s="423"/>
      <c r="K408" s="423"/>
      <c r="L408" s="423"/>
      <c r="M408" s="423"/>
    </row>
    <row r="409" spans="1:13" s="191" customFormat="1">
      <c r="A409" s="224"/>
      <c r="B409" s="224"/>
      <c r="C409" s="224"/>
      <c r="D409" s="224"/>
      <c r="E409" s="423"/>
      <c r="F409" s="423"/>
      <c r="G409" s="423"/>
      <c r="H409" s="423"/>
      <c r="I409" s="223"/>
      <c r="J409" s="423"/>
      <c r="K409" s="423"/>
      <c r="L409" s="423"/>
      <c r="M409" s="423"/>
    </row>
    <row r="410" spans="1:13" s="191" customFormat="1">
      <c r="A410" s="224"/>
      <c r="B410" s="224"/>
      <c r="C410" s="224"/>
      <c r="D410" s="224"/>
      <c r="E410" s="423"/>
      <c r="F410" s="423"/>
      <c r="G410" s="423"/>
      <c r="H410" s="423"/>
      <c r="I410" s="223"/>
      <c r="J410" s="423"/>
      <c r="K410" s="423"/>
      <c r="L410" s="423"/>
      <c r="M410" s="423"/>
    </row>
    <row r="411" spans="1:13" s="191" customFormat="1">
      <c r="A411" s="224"/>
      <c r="B411" s="224"/>
      <c r="C411" s="224"/>
      <c r="D411" s="224"/>
      <c r="E411" s="423"/>
      <c r="F411" s="423"/>
      <c r="G411" s="423"/>
      <c r="H411" s="423"/>
      <c r="I411" s="223"/>
      <c r="J411" s="423"/>
      <c r="K411" s="423"/>
      <c r="L411" s="423"/>
      <c r="M411" s="423"/>
    </row>
    <row r="412" spans="1:13" s="191" customFormat="1">
      <c r="A412" s="224"/>
      <c r="B412" s="224"/>
      <c r="C412" s="224"/>
      <c r="D412" s="224"/>
      <c r="E412" s="423"/>
      <c r="F412" s="423"/>
      <c r="G412" s="423"/>
      <c r="H412" s="423"/>
      <c r="I412" s="223"/>
      <c r="J412" s="423"/>
      <c r="K412" s="423"/>
      <c r="L412" s="423"/>
      <c r="M412" s="423"/>
    </row>
    <row r="413" spans="1:13" s="191" customFormat="1">
      <c r="A413" s="224"/>
      <c r="B413" s="224"/>
      <c r="C413" s="224"/>
      <c r="D413" s="224"/>
      <c r="E413" s="423"/>
      <c r="F413" s="423"/>
      <c r="G413" s="423"/>
      <c r="H413" s="423"/>
      <c r="I413" s="223"/>
      <c r="J413" s="423"/>
      <c r="K413" s="423"/>
      <c r="L413" s="423"/>
      <c r="M413" s="423"/>
    </row>
    <row r="414" spans="1:13" s="191" customFormat="1">
      <c r="A414" s="224"/>
      <c r="B414" s="224"/>
      <c r="C414" s="224"/>
      <c r="D414" s="224"/>
      <c r="E414" s="423"/>
      <c r="F414" s="423"/>
      <c r="G414" s="423"/>
      <c r="H414" s="423"/>
      <c r="I414" s="223"/>
      <c r="J414" s="423"/>
      <c r="K414" s="423"/>
      <c r="L414" s="423"/>
      <c r="M414" s="423"/>
    </row>
    <row r="415" spans="1:13" s="191" customFormat="1">
      <c r="A415" s="224"/>
      <c r="B415" s="224"/>
      <c r="C415" s="224"/>
      <c r="D415" s="224"/>
      <c r="E415" s="423"/>
      <c r="F415" s="423"/>
      <c r="G415" s="423"/>
      <c r="H415" s="423"/>
      <c r="I415" s="223"/>
      <c r="J415" s="423"/>
      <c r="K415" s="423"/>
      <c r="L415" s="423"/>
      <c r="M415" s="423"/>
    </row>
    <row r="416" spans="1:13" s="191" customFormat="1">
      <c r="A416" s="224"/>
      <c r="B416" s="224"/>
      <c r="C416" s="224"/>
      <c r="D416" s="224"/>
      <c r="E416" s="423"/>
      <c r="F416" s="423"/>
      <c r="G416" s="423"/>
      <c r="H416" s="423"/>
      <c r="I416" s="223"/>
      <c r="J416" s="423"/>
      <c r="K416" s="423"/>
      <c r="L416" s="423"/>
      <c r="M416" s="423"/>
    </row>
    <row r="417" spans="1:13" s="191" customFormat="1">
      <c r="A417" s="224"/>
      <c r="B417" s="224"/>
      <c r="C417" s="224"/>
      <c r="D417" s="224"/>
      <c r="E417" s="423"/>
      <c r="F417" s="423"/>
      <c r="G417" s="423"/>
      <c r="H417" s="423"/>
      <c r="I417" s="223"/>
      <c r="J417" s="423"/>
      <c r="K417" s="423"/>
      <c r="L417" s="423"/>
      <c r="M417" s="423"/>
    </row>
    <row r="418" spans="1:13" s="191" customFormat="1">
      <c r="A418" s="224"/>
      <c r="B418" s="224"/>
      <c r="C418" s="224"/>
      <c r="D418" s="224"/>
      <c r="E418" s="423"/>
      <c r="F418" s="423"/>
      <c r="G418" s="423"/>
      <c r="H418" s="423"/>
      <c r="I418" s="223"/>
      <c r="J418" s="423"/>
      <c r="K418" s="423"/>
      <c r="L418" s="423"/>
      <c r="M418" s="423"/>
    </row>
    <row r="419" spans="1:13" s="191" customFormat="1">
      <c r="A419" s="224"/>
      <c r="B419" s="224"/>
      <c r="C419" s="224"/>
      <c r="D419" s="224"/>
      <c r="E419" s="423"/>
      <c r="F419" s="423"/>
      <c r="G419" s="423"/>
      <c r="H419" s="423"/>
      <c r="I419" s="223"/>
      <c r="J419" s="423"/>
      <c r="K419" s="423"/>
      <c r="L419" s="423"/>
      <c r="M419" s="423"/>
    </row>
    <row r="420" spans="1:13" s="191" customFormat="1">
      <c r="A420" s="224"/>
      <c r="B420" s="224"/>
      <c r="C420" s="224"/>
      <c r="D420" s="224"/>
      <c r="E420" s="423"/>
      <c r="F420" s="423"/>
      <c r="G420" s="423"/>
      <c r="H420" s="423"/>
      <c r="I420" s="223"/>
      <c r="J420" s="423"/>
      <c r="K420" s="423"/>
      <c r="L420" s="423"/>
      <c r="M420" s="423"/>
    </row>
    <row r="421" spans="1:13" s="191" customFormat="1">
      <c r="A421" s="224"/>
      <c r="B421" s="224"/>
      <c r="C421" s="224"/>
      <c r="D421" s="224"/>
      <c r="E421" s="423"/>
      <c r="F421" s="423"/>
      <c r="G421" s="423"/>
      <c r="H421" s="423"/>
      <c r="I421" s="223"/>
      <c r="J421" s="423"/>
      <c r="K421" s="423"/>
      <c r="L421" s="423"/>
      <c r="M421" s="423"/>
    </row>
    <row r="422" spans="1:13" s="191" customFormat="1">
      <c r="A422" s="224"/>
      <c r="B422" s="224"/>
      <c r="C422" s="224"/>
      <c r="D422" s="224"/>
      <c r="E422" s="423"/>
      <c r="F422" s="423"/>
      <c r="G422" s="423"/>
      <c r="H422" s="423"/>
      <c r="I422" s="223"/>
      <c r="J422" s="423"/>
      <c r="K422" s="423"/>
      <c r="L422" s="423"/>
      <c r="M422" s="423"/>
    </row>
    <row r="423" spans="1:13" s="191" customFormat="1">
      <c r="A423" s="224"/>
      <c r="B423" s="224"/>
      <c r="C423" s="224"/>
      <c r="D423" s="224"/>
      <c r="E423" s="423"/>
      <c r="F423" s="423"/>
      <c r="G423" s="423"/>
      <c r="H423" s="423"/>
      <c r="I423" s="223"/>
      <c r="J423" s="423"/>
      <c r="K423" s="423"/>
      <c r="L423" s="423"/>
      <c r="M423" s="423"/>
    </row>
    <row r="424" spans="1:13" s="191" customFormat="1">
      <c r="A424" s="224"/>
      <c r="B424" s="224"/>
      <c r="C424" s="224"/>
      <c r="D424" s="224"/>
      <c r="E424" s="423"/>
      <c r="F424" s="423"/>
      <c r="G424" s="423"/>
      <c r="H424" s="423"/>
      <c r="I424" s="223"/>
      <c r="J424" s="423"/>
      <c r="K424" s="423"/>
      <c r="L424" s="423"/>
      <c r="M424" s="423"/>
    </row>
    <row r="425" spans="1:13" s="191" customFormat="1">
      <c r="A425" s="224"/>
      <c r="B425" s="224"/>
      <c r="C425" s="224"/>
      <c r="D425" s="224"/>
      <c r="E425" s="423"/>
      <c r="F425" s="423"/>
      <c r="G425" s="423"/>
      <c r="H425" s="423"/>
      <c r="I425" s="223"/>
      <c r="J425" s="423"/>
      <c r="K425" s="423"/>
      <c r="L425" s="423"/>
      <c r="M425" s="423"/>
    </row>
    <row r="426" spans="1:13" s="191" customFormat="1">
      <c r="A426" s="224"/>
      <c r="B426" s="224"/>
      <c r="C426" s="224"/>
      <c r="D426" s="224"/>
      <c r="E426" s="423"/>
      <c r="F426" s="423"/>
      <c r="G426" s="423"/>
      <c r="H426" s="423"/>
      <c r="I426" s="223"/>
      <c r="J426" s="423"/>
      <c r="K426" s="423"/>
      <c r="L426" s="423"/>
      <c r="M426" s="423"/>
    </row>
    <row r="427" spans="1:13" s="191" customFormat="1">
      <c r="A427" s="224"/>
      <c r="B427" s="224"/>
      <c r="C427" s="224"/>
      <c r="D427" s="224"/>
      <c r="E427" s="423"/>
      <c r="F427" s="423"/>
      <c r="G427" s="423"/>
      <c r="H427" s="423"/>
      <c r="I427" s="223"/>
      <c r="J427" s="423"/>
      <c r="K427" s="423"/>
      <c r="L427" s="423"/>
      <c r="M427" s="423"/>
    </row>
    <row r="428" spans="1:13" s="191" customFormat="1">
      <c r="A428" s="224"/>
      <c r="B428" s="224"/>
      <c r="C428" s="224"/>
      <c r="D428" s="224"/>
      <c r="E428" s="423"/>
      <c r="F428" s="423"/>
      <c r="G428" s="423"/>
      <c r="H428" s="423"/>
      <c r="I428" s="223"/>
      <c r="J428" s="423"/>
      <c r="K428" s="423"/>
      <c r="L428" s="423"/>
      <c r="M428" s="423"/>
    </row>
    <row r="429" spans="1:13" s="191" customFormat="1">
      <c r="A429" s="224"/>
      <c r="B429" s="224"/>
      <c r="C429" s="224"/>
      <c r="D429" s="224"/>
      <c r="E429" s="423"/>
      <c r="F429" s="423"/>
      <c r="G429" s="423"/>
      <c r="H429" s="423"/>
      <c r="I429" s="223"/>
      <c r="J429" s="423"/>
      <c r="K429" s="423"/>
      <c r="L429" s="423"/>
      <c r="M429" s="423"/>
    </row>
    <row r="430" spans="1:13" s="191" customFormat="1">
      <c r="A430" s="224"/>
      <c r="B430" s="224"/>
      <c r="C430" s="224"/>
      <c r="D430" s="224"/>
      <c r="E430" s="423"/>
      <c r="F430" s="423"/>
      <c r="G430" s="423"/>
      <c r="H430" s="423"/>
      <c r="I430" s="223"/>
      <c r="J430" s="423"/>
      <c r="K430" s="423"/>
      <c r="L430" s="423"/>
      <c r="M430" s="423"/>
    </row>
    <row r="431" spans="1:13" s="191" customFormat="1">
      <c r="A431" s="224"/>
      <c r="B431" s="224"/>
      <c r="C431" s="224"/>
      <c r="D431" s="224"/>
      <c r="E431" s="423"/>
      <c r="F431" s="423"/>
      <c r="G431" s="423"/>
      <c r="H431" s="423"/>
      <c r="I431" s="223"/>
      <c r="J431" s="423"/>
      <c r="K431" s="423"/>
      <c r="L431" s="423"/>
      <c r="M431" s="423"/>
    </row>
    <row r="432" spans="1:13" s="191" customFormat="1">
      <c r="A432" s="224"/>
      <c r="B432" s="224"/>
      <c r="C432" s="224"/>
      <c r="D432" s="224"/>
      <c r="E432" s="423"/>
      <c r="F432" s="423"/>
      <c r="G432" s="423"/>
      <c r="H432" s="423"/>
      <c r="I432" s="223"/>
      <c r="J432" s="423"/>
      <c r="K432" s="423"/>
      <c r="L432" s="423"/>
      <c r="M432" s="423"/>
    </row>
    <row r="433" spans="1:13" s="191" customFormat="1">
      <c r="A433" s="224"/>
      <c r="B433" s="224"/>
      <c r="C433" s="224"/>
      <c r="D433" s="224"/>
      <c r="E433" s="423"/>
      <c r="F433" s="423"/>
      <c r="G433" s="423"/>
      <c r="H433" s="423"/>
      <c r="I433" s="223"/>
      <c r="J433" s="423"/>
      <c r="K433" s="423"/>
      <c r="L433" s="423"/>
      <c r="M433" s="423"/>
    </row>
    <row r="434" spans="1:13" s="191" customFormat="1">
      <c r="A434" s="224"/>
      <c r="B434" s="224"/>
      <c r="C434" s="224"/>
      <c r="D434" s="224"/>
      <c r="E434" s="423"/>
      <c r="F434" s="423"/>
      <c r="G434" s="423"/>
      <c r="H434" s="423"/>
      <c r="I434" s="223"/>
      <c r="J434" s="423"/>
      <c r="K434" s="423"/>
      <c r="L434" s="423"/>
      <c r="M434" s="423"/>
    </row>
    <row r="435" spans="1:13" s="191" customFormat="1">
      <c r="A435" s="224"/>
      <c r="B435" s="224"/>
      <c r="C435" s="224"/>
      <c r="D435" s="224"/>
      <c r="E435" s="423"/>
      <c r="F435" s="423"/>
      <c r="G435" s="423"/>
      <c r="H435" s="423"/>
      <c r="I435" s="223"/>
      <c r="J435" s="423"/>
      <c r="K435" s="423"/>
      <c r="L435" s="423"/>
      <c r="M435" s="423"/>
    </row>
    <row r="436" spans="1:13" s="191" customFormat="1">
      <c r="A436" s="224"/>
      <c r="B436" s="224"/>
      <c r="C436" s="224"/>
      <c r="D436" s="224"/>
      <c r="E436" s="423"/>
      <c r="F436" s="423"/>
      <c r="G436" s="423"/>
      <c r="H436" s="423"/>
      <c r="I436" s="223"/>
      <c r="J436" s="423"/>
      <c r="K436" s="423"/>
      <c r="L436" s="423"/>
      <c r="M436" s="423"/>
    </row>
    <row r="437" spans="1:13" s="191" customFormat="1">
      <c r="A437" s="224"/>
      <c r="B437" s="224"/>
      <c r="C437" s="224"/>
      <c r="D437" s="224"/>
      <c r="E437" s="423"/>
      <c r="F437" s="423"/>
      <c r="G437" s="423"/>
      <c r="H437" s="423"/>
      <c r="I437" s="223"/>
      <c r="J437" s="423"/>
      <c r="K437" s="423"/>
      <c r="L437" s="423"/>
      <c r="M437" s="423"/>
    </row>
    <row r="438" spans="1:13" s="191" customFormat="1">
      <c r="A438" s="224"/>
      <c r="B438" s="224"/>
      <c r="C438" s="224"/>
      <c r="D438" s="224"/>
      <c r="E438" s="423"/>
      <c r="F438" s="423"/>
      <c r="G438" s="423"/>
      <c r="H438" s="423"/>
      <c r="I438" s="223"/>
      <c r="J438" s="423"/>
      <c r="K438" s="423"/>
      <c r="L438" s="423"/>
      <c r="M438" s="423"/>
    </row>
    <row r="439" spans="1:13" s="191" customFormat="1">
      <c r="A439" s="224"/>
      <c r="B439" s="224"/>
      <c r="C439" s="224"/>
      <c r="D439" s="224"/>
      <c r="E439" s="423"/>
      <c r="F439" s="423"/>
      <c r="G439" s="423"/>
      <c r="H439" s="423"/>
      <c r="I439" s="223"/>
      <c r="J439" s="423"/>
      <c r="K439" s="423"/>
      <c r="L439" s="423"/>
      <c r="M439" s="423"/>
    </row>
    <row r="440" spans="1:13" s="191" customFormat="1">
      <c r="A440" s="224"/>
      <c r="B440" s="224"/>
      <c r="C440" s="224"/>
      <c r="D440" s="224"/>
      <c r="E440" s="423"/>
      <c r="F440" s="423"/>
      <c r="G440" s="423"/>
      <c r="H440" s="423"/>
      <c r="I440" s="223"/>
      <c r="J440" s="423"/>
      <c r="K440" s="423"/>
      <c r="L440" s="423"/>
      <c r="M440" s="423"/>
    </row>
    <row r="441" spans="1:13" s="191" customFormat="1">
      <c r="A441" s="224"/>
      <c r="B441" s="224"/>
      <c r="C441" s="224"/>
      <c r="D441" s="224"/>
      <c r="E441" s="423"/>
      <c r="F441" s="423"/>
      <c r="G441" s="423"/>
      <c r="H441" s="423"/>
      <c r="I441" s="223"/>
      <c r="J441" s="423"/>
      <c r="K441" s="423"/>
      <c r="L441" s="423"/>
      <c r="M441" s="423"/>
    </row>
    <row r="442" spans="1:13" s="191" customFormat="1">
      <c r="A442" s="224"/>
      <c r="B442" s="224"/>
      <c r="C442" s="224"/>
      <c r="D442" s="224"/>
      <c r="E442" s="423"/>
      <c r="F442" s="423"/>
      <c r="G442" s="423"/>
      <c r="H442" s="423"/>
      <c r="I442" s="223"/>
      <c r="J442" s="423"/>
      <c r="K442" s="423"/>
      <c r="L442" s="423"/>
      <c r="M442" s="423"/>
    </row>
    <row r="443" spans="1:13" s="191" customFormat="1">
      <c r="A443" s="224"/>
      <c r="B443" s="224"/>
      <c r="C443" s="224"/>
      <c r="D443" s="224"/>
      <c r="E443" s="423"/>
      <c r="F443" s="423"/>
      <c r="G443" s="423"/>
      <c r="H443" s="423"/>
      <c r="I443" s="223"/>
      <c r="J443" s="423"/>
      <c r="K443" s="423"/>
      <c r="L443" s="423"/>
      <c r="M443" s="423"/>
    </row>
    <row r="444" spans="1:13" s="191" customFormat="1">
      <c r="A444" s="224"/>
      <c r="B444" s="224"/>
      <c r="C444" s="224"/>
      <c r="D444" s="224"/>
      <c r="E444" s="423"/>
      <c r="F444" s="423"/>
      <c r="G444" s="423"/>
      <c r="H444" s="423"/>
      <c r="I444" s="223"/>
      <c r="J444" s="423"/>
      <c r="K444" s="423"/>
      <c r="L444" s="423"/>
      <c r="M444" s="423"/>
    </row>
    <row r="445" spans="1:13" s="191" customFormat="1">
      <c r="A445" s="224"/>
      <c r="B445" s="224"/>
      <c r="C445" s="224"/>
      <c r="D445" s="224"/>
      <c r="E445" s="423"/>
      <c r="F445" s="423"/>
      <c r="G445" s="423"/>
      <c r="H445" s="423"/>
      <c r="I445" s="223"/>
      <c r="J445" s="423"/>
      <c r="K445" s="423"/>
      <c r="L445" s="423"/>
      <c r="M445" s="423"/>
    </row>
    <row r="446" spans="1:13" s="191" customFormat="1">
      <c r="A446" s="224"/>
      <c r="B446" s="224"/>
      <c r="C446" s="224"/>
      <c r="D446" s="224"/>
      <c r="E446" s="423"/>
      <c r="F446" s="423"/>
      <c r="G446" s="423"/>
      <c r="H446" s="423"/>
      <c r="I446" s="223"/>
      <c r="J446" s="423"/>
      <c r="K446" s="423"/>
      <c r="L446" s="423"/>
      <c r="M446" s="423"/>
    </row>
    <row r="447" spans="1:13" s="191" customFormat="1">
      <c r="A447" s="224"/>
      <c r="B447" s="224"/>
      <c r="C447" s="224"/>
      <c r="D447" s="224"/>
      <c r="E447" s="423"/>
      <c r="F447" s="423"/>
      <c r="G447" s="423"/>
      <c r="H447" s="423"/>
      <c r="I447" s="223"/>
      <c r="J447" s="423"/>
      <c r="K447" s="423"/>
      <c r="L447" s="423"/>
      <c r="M447" s="423"/>
    </row>
    <row r="448" spans="1:13" s="191" customFormat="1">
      <c r="A448" s="224"/>
      <c r="B448" s="224"/>
      <c r="C448" s="224"/>
      <c r="D448" s="224"/>
      <c r="E448" s="423"/>
      <c r="F448" s="423"/>
      <c r="G448" s="423"/>
      <c r="H448" s="423"/>
      <c r="I448" s="223"/>
      <c r="J448" s="423"/>
      <c r="K448" s="423"/>
      <c r="L448" s="423"/>
      <c r="M448" s="423"/>
    </row>
    <row r="449" spans="1:13" s="191" customFormat="1">
      <c r="A449" s="224"/>
      <c r="B449" s="224"/>
      <c r="C449" s="224"/>
      <c r="D449" s="224"/>
      <c r="E449" s="423"/>
      <c r="F449" s="423"/>
      <c r="G449" s="423"/>
      <c r="H449" s="423"/>
      <c r="I449" s="223"/>
      <c r="J449" s="423"/>
      <c r="K449" s="423"/>
      <c r="L449" s="423"/>
      <c r="M449" s="423"/>
    </row>
    <row r="450" spans="1:13" s="191" customFormat="1">
      <c r="A450" s="224"/>
      <c r="B450" s="224"/>
      <c r="C450" s="224"/>
      <c r="D450" s="224"/>
      <c r="E450" s="423"/>
      <c r="F450" s="423"/>
      <c r="G450" s="423"/>
      <c r="H450" s="423"/>
      <c r="I450" s="223"/>
      <c r="J450" s="423"/>
      <c r="K450" s="423"/>
      <c r="L450" s="423"/>
      <c r="M450" s="423"/>
    </row>
    <row r="451" spans="1:13" s="191" customFormat="1">
      <c r="A451" s="224"/>
      <c r="B451" s="224"/>
      <c r="C451" s="224"/>
      <c r="D451" s="224"/>
      <c r="E451" s="423"/>
      <c r="F451" s="423"/>
      <c r="G451" s="423"/>
      <c r="H451" s="423"/>
      <c r="I451" s="223"/>
      <c r="J451" s="423"/>
      <c r="K451" s="423"/>
      <c r="L451" s="423"/>
      <c r="M451" s="423"/>
    </row>
    <row r="452" spans="1:13" s="191" customFormat="1">
      <c r="A452" s="224"/>
      <c r="B452" s="224"/>
      <c r="C452" s="224"/>
      <c r="D452" s="224"/>
      <c r="E452" s="423"/>
      <c r="F452" s="423"/>
      <c r="G452" s="423"/>
      <c r="H452" s="423"/>
      <c r="I452" s="223"/>
      <c r="J452" s="423"/>
      <c r="K452" s="423"/>
      <c r="L452" s="423"/>
      <c r="M452" s="423"/>
    </row>
    <row r="453" spans="1:13" s="191" customFormat="1">
      <c r="A453" s="224"/>
      <c r="B453" s="224"/>
      <c r="C453" s="224"/>
      <c r="D453" s="224"/>
      <c r="E453" s="423"/>
      <c r="F453" s="423"/>
      <c r="G453" s="423"/>
      <c r="H453" s="423"/>
      <c r="I453" s="223"/>
      <c r="J453" s="423"/>
      <c r="K453" s="423"/>
      <c r="L453" s="423"/>
      <c r="M453" s="423"/>
    </row>
    <row r="454" spans="1:13" s="191" customFormat="1">
      <c r="A454" s="224"/>
      <c r="B454" s="224"/>
      <c r="C454" s="224"/>
      <c r="D454" s="224"/>
      <c r="E454" s="423"/>
      <c r="F454" s="423"/>
      <c r="G454" s="423"/>
      <c r="H454" s="423"/>
      <c r="I454" s="223"/>
      <c r="J454" s="423"/>
      <c r="K454" s="423"/>
      <c r="L454" s="423"/>
      <c r="M454" s="423"/>
    </row>
    <row r="455" spans="1:13" s="191" customFormat="1">
      <c r="A455" s="224"/>
      <c r="B455" s="224"/>
      <c r="C455" s="224"/>
      <c r="D455" s="224"/>
      <c r="E455" s="423"/>
      <c r="F455" s="423"/>
      <c r="G455" s="423"/>
      <c r="H455" s="423"/>
      <c r="I455" s="223"/>
      <c r="J455" s="423"/>
      <c r="K455" s="423"/>
      <c r="L455" s="423"/>
      <c r="M455" s="423"/>
    </row>
    <row r="456" spans="1:13" s="191" customFormat="1">
      <c r="A456" s="224"/>
      <c r="B456" s="224"/>
      <c r="C456" s="224"/>
      <c r="D456" s="224"/>
      <c r="E456" s="423"/>
      <c r="F456" s="423"/>
      <c r="G456" s="423"/>
      <c r="H456" s="423"/>
      <c r="I456" s="223"/>
      <c r="J456" s="423"/>
      <c r="K456" s="423"/>
      <c r="L456" s="423"/>
      <c r="M456" s="423"/>
    </row>
    <row r="457" spans="1:13" s="191" customFormat="1">
      <c r="A457" s="224"/>
      <c r="B457" s="224"/>
      <c r="C457" s="224"/>
      <c r="D457" s="224"/>
      <c r="E457" s="423"/>
      <c r="F457" s="423"/>
      <c r="G457" s="423"/>
      <c r="H457" s="423"/>
      <c r="I457" s="223"/>
      <c r="J457" s="423"/>
      <c r="K457" s="423"/>
      <c r="L457" s="423"/>
      <c r="M457" s="423"/>
    </row>
    <row r="458" spans="1:13" s="191" customFormat="1">
      <c r="A458" s="224"/>
      <c r="B458" s="224"/>
      <c r="C458" s="224"/>
      <c r="D458" s="224"/>
      <c r="E458" s="423"/>
      <c r="F458" s="423"/>
      <c r="G458" s="423"/>
      <c r="H458" s="423"/>
      <c r="I458" s="223"/>
      <c r="J458" s="423"/>
      <c r="K458" s="423"/>
      <c r="L458" s="423"/>
      <c r="M458" s="423"/>
    </row>
    <row r="459" spans="1:13" s="191" customFormat="1">
      <c r="A459" s="224"/>
      <c r="B459" s="224"/>
      <c r="C459" s="224"/>
      <c r="D459" s="224"/>
      <c r="E459" s="423"/>
      <c r="F459" s="423"/>
      <c r="G459" s="423"/>
      <c r="H459" s="423"/>
      <c r="I459" s="223"/>
      <c r="J459" s="423"/>
      <c r="K459" s="423"/>
      <c r="L459" s="423"/>
      <c r="M459" s="423"/>
    </row>
    <row r="460" spans="1:13" s="191" customFormat="1">
      <c r="A460" s="224"/>
      <c r="B460" s="224"/>
      <c r="C460" s="224"/>
      <c r="D460" s="224"/>
      <c r="E460" s="423"/>
      <c r="F460" s="423"/>
      <c r="G460" s="423"/>
      <c r="H460" s="423"/>
      <c r="I460" s="223"/>
      <c r="J460" s="423"/>
      <c r="K460" s="423"/>
      <c r="L460" s="423"/>
      <c r="M460" s="423"/>
    </row>
    <row r="461" spans="1:13" s="191" customFormat="1">
      <c r="A461" s="224"/>
      <c r="B461" s="224"/>
      <c r="C461" s="224"/>
      <c r="D461" s="224"/>
      <c r="E461" s="423"/>
      <c r="F461" s="423"/>
      <c r="G461" s="423"/>
      <c r="H461" s="423"/>
      <c r="I461" s="223"/>
      <c r="J461" s="423"/>
      <c r="K461" s="423"/>
      <c r="L461" s="423"/>
      <c r="M461" s="423"/>
    </row>
    <row r="462" spans="1:13" s="191" customFormat="1">
      <c r="A462" s="224"/>
      <c r="B462" s="224"/>
      <c r="C462" s="224"/>
      <c r="D462" s="224"/>
      <c r="E462" s="423"/>
      <c r="F462" s="423"/>
      <c r="G462" s="423"/>
      <c r="H462" s="423"/>
      <c r="I462" s="223"/>
      <c r="J462" s="423"/>
      <c r="K462" s="423"/>
      <c r="L462" s="423"/>
      <c r="M462" s="423"/>
    </row>
    <row r="463" spans="1:13" s="191" customFormat="1">
      <c r="A463" s="224"/>
      <c r="B463" s="224"/>
      <c r="C463" s="224"/>
      <c r="D463" s="224"/>
      <c r="E463" s="423"/>
      <c r="F463" s="423"/>
      <c r="G463" s="423"/>
      <c r="H463" s="423"/>
      <c r="I463" s="223"/>
      <c r="J463" s="423"/>
      <c r="K463" s="423"/>
      <c r="L463" s="423"/>
      <c r="M463" s="423"/>
    </row>
    <row r="464" spans="1:13" s="191" customFormat="1">
      <c r="A464" s="224"/>
      <c r="B464" s="224"/>
      <c r="C464" s="224"/>
      <c r="D464" s="224"/>
      <c r="E464" s="423"/>
      <c r="F464" s="423"/>
      <c r="G464" s="423"/>
      <c r="H464" s="423"/>
      <c r="I464" s="223"/>
      <c r="J464" s="423"/>
      <c r="K464" s="423"/>
      <c r="L464" s="423"/>
      <c r="M464" s="423"/>
    </row>
    <row r="465" spans="1:13" s="191" customFormat="1">
      <c r="A465" s="224"/>
      <c r="B465" s="224"/>
      <c r="C465" s="224"/>
      <c r="D465" s="224"/>
      <c r="E465" s="423"/>
      <c r="F465" s="423"/>
      <c r="G465" s="423"/>
      <c r="H465" s="423"/>
      <c r="I465" s="223"/>
      <c r="J465" s="423"/>
      <c r="K465" s="423"/>
      <c r="L465" s="423"/>
      <c r="M465" s="423"/>
    </row>
    <row r="466" spans="1:13" s="191" customFormat="1">
      <c r="A466" s="224"/>
      <c r="B466" s="224"/>
      <c r="C466" s="224"/>
      <c r="D466" s="224"/>
      <c r="E466" s="223"/>
      <c r="F466" s="223"/>
      <c r="G466" s="223"/>
      <c r="H466" s="223"/>
      <c r="I466" s="223"/>
      <c r="J466" s="223"/>
      <c r="K466" s="223"/>
      <c r="L466" s="223"/>
      <c r="M466" s="223"/>
    </row>
    <row r="467" spans="1:13" s="191" customFormat="1">
      <c r="A467" s="224"/>
      <c r="B467" s="224"/>
      <c r="C467" s="224"/>
      <c r="D467" s="224"/>
      <c r="E467" s="223"/>
      <c r="F467" s="223"/>
      <c r="G467" s="223"/>
      <c r="H467" s="223"/>
      <c r="I467" s="223"/>
      <c r="J467" s="223"/>
      <c r="K467" s="223"/>
      <c r="L467" s="223"/>
      <c r="M467" s="223"/>
    </row>
    <row r="468" spans="1:13" s="191" customFormat="1">
      <c r="A468" s="224"/>
      <c r="B468" s="224"/>
      <c r="C468" s="224"/>
      <c r="D468" s="224"/>
      <c r="E468" s="223"/>
      <c r="F468" s="223"/>
      <c r="G468" s="223"/>
      <c r="H468" s="223"/>
      <c r="I468" s="223"/>
      <c r="J468" s="223"/>
      <c r="K468" s="223"/>
      <c r="L468" s="223"/>
      <c r="M468" s="223"/>
    </row>
    <row r="469" spans="1:13" s="191" customFormat="1">
      <c r="A469" s="224"/>
      <c r="B469" s="224"/>
      <c r="C469" s="224"/>
      <c r="D469" s="224"/>
      <c r="E469" s="223"/>
      <c r="F469" s="223"/>
      <c r="G469" s="223"/>
      <c r="H469" s="223"/>
      <c r="I469" s="223"/>
      <c r="J469" s="223"/>
      <c r="K469" s="223"/>
      <c r="L469" s="223"/>
      <c r="M469" s="223"/>
    </row>
    <row r="470" spans="1:13" s="191" customFormat="1">
      <c r="A470" s="224"/>
      <c r="B470" s="224"/>
      <c r="C470" s="224"/>
      <c r="D470" s="224"/>
      <c r="E470" s="223"/>
      <c r="F470" s="223"/>
      <c r="G470" s="223"/>
      <c r="H470" s="223"/>
      <c r="I470" s="223"/>
      <c r="J470" s="223"/>
      <c r="K470" s="223"/>
      <c r="L470" s="223"/>
      <c r="M470" s="223"/>
    </row>
    <row r="471" spans="1:13" s="191" customFormat="1">
      <c r="A471" s="224"/>
      <c r="B471" s="224"/>
      <c r="C471" s="224"/>
      <c r="D471" s="224"/>
      <c r="E471" s="223"/>
      <c r="F471" s="223"/>
      <c r="G471" s="223"/>
      <c r="H471" s="223"/>
      <c r="I471" s="223"/>
      <c r="J471" s="223"/>
      <c r="K471" s="223"/>
      <c r="L471" s="223"/>
      <c r="M471" s="223"/>
    </row>
    <row r="472" spans="1:13" s="191" customFormat="1">
      <c r="A472" s="224"/>
      <c r="B472" s="224"/>
      <c r="C472" s="224"/>
      <c r="D472" s="224"/>
      <c r="E472" s="223"/>
      <c r="F472" s="223"/>
      <c r="G472" s="223"/>
      <c r="H472" s="223"/>
      <c r="I472" s="223"/>
      <c r="J472" s="223"/>
      <c r="K472" s="223"/>
      <c r="L472" s="223"/>
      <c r="M472" s="223"/>
    </row>
    <row r="473" spans="1:13" s="191" customFormat="1">
      <c r="A473" s="224"/>
      <c r="B473" s="224"/>
      <c r="C473" s="224"/>
      <c r="D473" s="224"/>
      <c r="E473" s="223"/>
      <c r="F473" s="223"/>
      <c r="G473" s="223"/>
      <c r="H473" s="223"/>
      <c r="I473" s="223"/>
      <c r="J473" s="223"/>
      <c r="K473" s="223"/>
      <c r="L473" s="223"/>
      <c r="M473" s="223"/>
    </row>
    <row r="474" spans="1:13" s="191" customFormat="1">
      <c r="A474" s="224"/>
      <c r="B474" s="224"/>
      <c r="C474" s="224"/>
      <c r="D474" s="224"/>
      <c r="E474" s="223"/>
      <c r="F474" s="223"/>
      <c r="G474" s="223"/>
      <c r="H474" s="223"/>
      <c r="I474" s="223"/>
      <c r="J474" s="223"/>
      <c r="K474" s="223"/>
      <c r="L474" s="223"/>
      <c r="M474" s="223"/>
    </row>
    <row r="475" spans="1:13" s="191" customFormat="1">
      <c r="A475" s="224"/>
      <c r="B475" s="224"/>
      <c r="C475" s="224"/>
      <c r="D475" s="224"/>
      <c r="E475" s="223"/>
      <c r="F475" s="223"/>
      <c r="G475" s="223"/>
      <c r="H475" s="223"/>
      <c r="I475" s="223"/>
      <c r="J475" s="223"/>
      <c r="K475" s="223"/>
      <c r="L475" s="223"/>
      <c r="M475" s="223"/>
    </row>
    <row r="476" spans="1:13" s="191" customFormat="1">
      <c r="A476" s="224"/>
      <c r="B476" s="224"/>
      <c r="C476" s="224"/>
      <c r="D476" s="224"/>
      <c r="E476" s="223"/>
      <c r="F476" s="223"/>
      <c r="G476" s="223"/>
      <c r="H476" s="223"/>
      <c r="I476" s="223"/>
      <c r="J476" s="223"/>
      <c r="K476" s="223"/>
      <c r="L476" s="223"/>
      <c r="M476" s="223"/>
    </row>
    <row r="477" spans="1:13" s="191" customFormat="1">
      <c r="A477" s="224"/>
      <c r="B477" s="224"/>
      <c r="C477" s="224"/>
      <c r="D477" s="224"/>
      <c r="E477" s="223"/>
      <c r="F477" s="223"/>
      <c r="G477" s="223"/>
      <c r="H477" s="223"/>
      <c r="I477" s="223"/>
      <c r="J477" s="223"/>
      <c r="K477" s="223"/>
      <c r="L477" s="223"/>
      <c r="M477" s="223"/>
    </row>
    <row r="478" spans="1:13" s="191" customFormat="1">
      <c r="A478" s="224"/>
      <c r="B478" s="224"/>
      <c r="C478" s="224"/>
      <c r="D478" s="224"/>
      <c r="E478" s="223"/>
      <c r="F478" s="223"/>
      <c r="G478" s="223"/>
      <c r="H478" s="223"/>
      <c r="I478" s="223"/>
      <c r="J478" s="223"/>
      <c r="K478" s="223"/>
      <c r="L478" s="223"/>
      <c r="M478" s="223"/>
    </row>
    <row r="479" spans="1:13" s="191" customFormat="1">
      <c r="A479" s="224"/>
      <c r="B479" s="224"/>
      <c r="C479" s="224"/>
      <c r="D479" s="224"/>
      <c r="E479" s="223"/>
      <c r="F479" s="223"/>
      <c r="G479" s="223"/>
      <c r="H479" s="223"/>
      <c r="I479" s="223"/>
      <c r="J479" s="223"/>
      <c r="K479" s="223"/>
      <c r="L479" s="223"/>
      <c r="M479" s="223"/>
    </row>
    <row r="480" spans="1:13" s="191" customFormat="1">
      <c r="A480" s="224"/>
      <c r="B480" s="224"/>
      <c r="C480" s="224"/>
      <c r="D480" s="224"/>
      <c r="E480" s="223"/>
      <c r="F480" s="223"/>
      <c r="G480" s="223"/>
      <c r="H480" s="223"/>
      <c r="I480" s="223"/>
      <c r="J480" s="223"/>
      <c r="K480" s="223"/>
      <c r="L480" s="223"/>
      <c r="M480" s="223"/>
    </row>
    <row r="481" spans="1:13" s="191" customFormat="1">
      <c r="A481" s="224"/>
      <c r="B481" s="224"/>
      <c r="C481" s="224"/>
      <c r="D481" s="224"/>
      <c r="E481" s="223"/>
      <c r="F481" s="223"/>
      <c r="G481" s="223"/>
      <c r="H481" s="223"/>
      <c r="I481" s="223"/>
      <c r="J481" s="223"/>
      <c r="K481" s="223"/>
      <c r="L481" s="223"/>
      <c r="M481" s="223"/>
    </row>
    <row r="482" spans="1:13" s="191" customFormat="1">
      <c r="A482" s="224"/>
      <c r="B482" s="224"/>
      <c r="C482" s="224"/>
      <c r="D482" s="224"/>
      <c r="E482" s="223"/>
      <c r="F482" s="223"/>
      <c r="G482" s="223"/>
      <c r="H482" s="223"/>
      <c r="I482" s="223"/>
      <c r="J482" s="223"/>
      <c r="K482" s="223"/>
      <c r="L482" s="223"/>
      <c r="M482" s="223"/>
    </row>
    <row r="483" spans="1:13" s="191" customFormat="1">
      <c r="A483" s="224"/>
      <c r="B483" s="224"/>
      <c r="C483" s="224"/>
      <c r="D483" s="224"/>
      <c r="E483" s="223"/>
      <c r="F483" s="223"/>
      <c r="G483" s="223"/>
      <c r="H483" s="223"/>
      <c r="I483" s="223"/>
      <c r="J483" s="223"/>
      <c r="K483" s="223"/>
      <c r="L483" s="223"/>
      <c r="M483" s="223"/>
    </row>
    <row r="484" spans="1:13" s="191" customFormat="1">
      <c r="A484" s="224"/>
      <c r="B484" s="224"/>
      <c r="C484" s="224"/>
      <c r="D484" s="224"/>
      <c r="E484" s="223"/>
      <c r="F484" s="223"/>
      <c r="G484" s="223"/>
      <c r="H484" s="223"/>
      <c r="I484" s="223"/>
      <c r="J484" s="223"/>
      <c r="K484" s="223"/>
      <c r="L484" s="223"/>
      <c r="M484" s="223"/>
    </row>
    <row r="485" spans="1:13" s="191" customFormat="1">
      <c r="A485" s="224"/>
      <c r="B485" s="224"/>
      <c r="C485" s="224"/>
      <c r="D485" s="224"/>
      <c r="E485" s="223"/>
      <c r="F485" s="223"/>
      <c r="G485" s="223"/>
      <c r="H485" s="223"/>
      <c r="I485" s="223"/>
      <c r="J485" s="223"/>
      <c r="K485" s="223"/>
      <c r="L485" s="223"/>
      <c r="M485" s="223"/>
    </row>
    <row r="486" spans="1:13" s="191" customFormat="1">
      <c r="A486" s="224"/>
      <c r="B486" s="224"/>
      <c r="C486" s="224"/>
      <c r="D486" s="224"/>
      <c r="E486" s="223"/>
      <c r="F486" s="223"/>
      <c r="G486" s="223"/>
      <c r="H486" s="223"/>
      <c r="I486" s="223"/>
      <c r="J486" s="223"/>
      <c r="K486" s="223"/>
      <c r="L486" s="223"/>
      <c r="M486" s="223"/>
    </row>
    <row r="487" spans="1:13" s="191" customFormat="1">
      <c r="A487" s="224"/>
      <c r="B487" s="224"/>
      <c r="C487" s="224"/>
      <c r="D487" s="224"/>
      <c r="E487" s="223"/>
      <c r="F487" s="223"/>
      <c r="G487" s="223"/>
      <c r="H487" s="223"/>
      <c r="I487" s="223"/>
      <c r="J487" s="223"/>
      <c r="K487" s="223"/>
      <c r="L487" s="223"/>
      <c r="M487" s="223"/>
    </row>
    <row r="488" spans="1:13" s="191" customFormat="1">
      <c r="A488" s="224"/>
      <c r="B488" s="224"/>
      <c r="C488" s="224"/>
      <c r="D488" s="224"/>
      <c r="E488" s="223"/>
      <c r="F488" s="223"/>
      <c r="G488" s="223"/>
      <c r="H488" s="223"/>
      <c r="I488" s="223"/>
      <c r="J488" s="223"/>
      <c r="K488" s="223"/>
      <c r="L488" s="223"/>
      <c r="M488" s="223"/>
    </row>
    <row r="489" spans="1:13" s="191" customFormat="1">
      <c r="A489" s="224"/>
      <c r="B489" s="224"/>
      <c r="C489" s="224"/>
      <c r="D489" s="224"/>
      <c r="E489" s="223"/>
      <c r="F489" s="223"/>
      <c r="G489" s="223"/>
      <c r="H489" s="223"/>
      <c r="I489" s="223"/>
      <c r="J489" s="223"/>
      <c r="K489" s="223"/>
      <c r="L489" s="223"/>
      <c r="M489" s="223"/>
    </row>
    <row r="490" spans="1:13" s="191" customFormat="1">
      <c r="A490" s="224"/>
      <c r="B490" s="224"/>
      <c r="C490" s="224"/>
      <c r="D490" s="224"/>
      <c r="E490" s="223"/>
      <c r="F490" s="223"/>
      <c r="G490" s="223"/>
      <c r="H490" s="223"/>
      <c r="I490" s="223"/>
      <c r="J490" s="223"/>
      <c r="K490" s="223"/>
      <c r="L490" s="223"/>
      <c r="M490" s="223"/>
    </row>
    <row r="491" spans="1:13" s="191" customFormat="1">
      <c r="A491" s="224"/>
      <c r="B491" s="224"/>
      <c r="C491" s="224"/>
      <c r="D491" s="224"/>
      <c r="E491" s="223"/>
      <c r="F491" s="223"/>
      <c r="G491" s="223"/>
      <c r="H491" s="223"/>
      <c r="I491" s="223"/>
      <c r="J491" s="223"/>
      <c r="K491" s="223"/>
      <c r="L491" s="223"/>
      <c r="M491" s="223"/>
    </row>
    <row r="492" spans="1:13" s="191" customFormat="1">
      <c r="A492" s="224"/>
      <c r="B492" s="224"/>
      <c r="C492" s="224"/>
      <c r="D492" s="224"/>
      <c r="E492" s="223"/>
      <c r="F492" s="223"/>
      <c r="G492" s="223"/>
      <c r="H492" s="223"/>
      <c r="I492" s="223"/>
      <c r="J492" s="223"/>
      <c r="K492" s="223"/>
      <c r="L492" s="223"/>
      <c r="M492" s="223"/>
    </row>
    <row r="493" spans="1:13" s="191" customFormat="1">
      <c r="A493" s="224"/>
      <c r="B493" s="224"/>
      <c r="C493" s="224"/>
      <c r="D493" s="224"/>
      <c r="E493" s="223"/>
      <c r="F493" s="223"/>
      <c r="G493" s="223"/>
      <c r="H493" s="223"/>
      <c r="I493" s="223"/>
      <c r="J493" s="223"/>
      <c r="K493" s="223"/>
      <c r="L493" s="223"/>
      <c r="M493" s="223"/>
    </row>
    <row r="494" spans="1:13" s="191" customFormat="1">
      <c r="A494" s="224"/>
      <c r="B494" s="224"/>
      <c r="C494" s="224"/>
      <c r="D494" s="224"/>
      <c r="E494" s="223"/>
      <c r="F494" s="223"/>
      <c r="G494" s="223"/>
      <c r="H494" s="223"/>
      <c r="I494" s="223"/>
      <c r="J494" s="223"/>
      <c r="K494" s="223"/>
      <c r="L494" s="223"/>
      <c r="M494" s="223"/>
    </row>
    <row r="495" spans="1:13" s="191" customFormat="1">
      <c r="A495" s="224"/>
      <c r="B495" s="224"/>
      <c r="C495" s="224"/>
      <c r="D495" s="224"/>
      <c r="E495" s="223"/>
      <c r="F495" s="223"/>
      <c r="G495" s="223"/>
      <c r="H495" s="223"/>
      <c r="I495" s="223"/>
      <c r="J495" s="223"/>
      <c r="K495" s="223"/>
      <c r="L495" s="223"/>
      <c r="M495" s="223"/>
    </row>
    <row r="496" spans="1:13" s="191" customFormat="1">
      <c r="A496" s="224"/>
      <c r="B496" s="224"/>
      <c r="C496" s="224"/>
      <c r="D496" s="224"/>
      <c r="E496" s="223"/>
      <c r="F496" s="223"/>
      <c r="G496" s="223"/>
      <c r="H496" s="223"/>
      <c r="I496" s="223"/>
      <c r="J496" s="223"/>
      <c r="K496" s="223"/>
      <c r="L496" s="223"/>
      <c r="M496" s="223"/>
    </row>
    <row r="497" spans="1:13" s="191" customFormat="1">
      <c r="A497" s="224"/>
      <c r="B497" s="224"/>
      <c r="C497" s="224"/>
      <c r="D497" s="224"/>
      <c r="E497" s="223"/>
      <c r="F497" s="223"/>
      <c r="G497" s="223"/>
      <c r="H497" s="223"/>
      <c r="I497" s="223"/>
      <c r="J497" s="223"/>
      <c r="K497" s="223"/>
      <c r="L497" s="223"/>
      <c r="M497" s="223"/>
    </row>
    <row r="498" spans="1:13" s="191" customFormat="1">
      <c r="A498" s="224"/>
      <c r="B498" s="224"/>
      <c r="C498" s="224"/>
      <c r="D498" s="224"/>
      <c r="E498" s="223"/>
      <c r="F498" s="223"/>
      <c r="G498" s="223"/>
      <c r="H498" s="223"/>
      <c r="I498" s="223"/>
      <c r="J498" s="223"/>
      <c r="K498" s="223"/>
      <c r="L498" s="223"/>
      <c r="M498" s="223"/>
    </row>
    <row r="499" spans="1:13" s="191" customFormat="1">
      <c r="A499" s="224"/>
      <c r="B499" s="224"/>
      <c r="C499" s="224"/>
      <c r="D499" s="224"/>
      <c r="E499" s="223"/>
      <c r="F499" s="223"/>
      <c r="G499" s="223"/>
      <c r="H499" s="223"/>
      <c r="I499" s="223"/>
      <c r="J499" s="223"/>
      <c r="K499" s="223"/>
      <c r="L499" s="223"/>
      <c r="M499" s="223"/>
    </row>
    <row r="500" spans="1:13" s="191" customFormat="1">
      <c r="A500" s="224"/>
      <c r="B500" s="224"/>
      <c r="C500" s="224"/>
      <c r="D500" s="224"/>
      <c r="E500" s="223"/>
      <c r="F500" s="223"/>
      <c r="G500" s="223"/>
      <c r="H500" s="223"/>
      <c r="I500" s="223"/>
      <c r="J500" s="223"/>
      <c r="K500" s="223"/>
      <c r="L500" s="223"/>
      <c r="M500" s="223"/>
    </row>
    <row r="501" spans="1:13" s="191" customFormat="1">
      <c r="A501" s="224"/>
      <c r="B501" s="224"/>
      <c r="C501" s="224"/>
      <c r="D501" s="224"/>
      <c r="E501" s="223"/>
      <c r="F501" s="223"/>
      <c r="G501" s="223"/>
      <c r="H501" s="223"/>
      <c r="I501" s="223"/>
      <c r="J501" s="223"/>
      <c r="K501" s="223"/>
      <c r="L501" s="223"/>
      <c r="M501" s="223"/>
    </row>
    <row r="502" spans="1:13" s="191" customFormat="1">
      <c r="A502" s="224"/>
      <c r="B502" s="224"/>
      <c r="C502" s="224"/>
      <c r="D502" s="224"/>
      <c r="E502" s="223"/>
      <c r="F502" s="223"/>
      <c r="G502" s="223"/>
      <c r="H502" s="223"/>
      <c r="I502" s="223"/>
      <c r="J502" s="223"/>
      <c r="K502" s="223"/>
      <c r="L502" s="223"/>
      <c r="M502" s="223"/>
    </row>
    <row r="503" spans="1:13" s="191" customFormat="1">
      <c r="A503" s="224"/>
      <c r="B503" s="224"/>
      <c r="C503" s="224"/>
      <c r="D503" s="224"/>
      <c r="E503" s="223"/>
      <c r="F503" s="223"/>
      <c r="G503" s="223"/>
      <c r="H503" s="223"/>
      <c r="I503" s="223"/>
      <c r="J503" s="223"/>
      <c r="K503" s="223"/>
      <c r="L503" s="223"/>
      <c r="M503" s="223"/>
    </row>
    <row r="504" spans="1:13" s="191" customFormat="1">
      <c r="A504" s="224"/>
      <c r="B504" s="224"/>
      <c r="C504" s="224"/>
      <c r="D504" s="224"/>
      <c r="E504" s="223"/>
      <c r="F504" s="223"/>
      <c r="G504" s="223"/>
      <c r="H504" s="223"/>
      <c r="I504" s="223"/>
      <c r="J504" s="223"/>
      <c r="K504" s="223"/>
      <c r="L504" s="223"/>
      <c r="M504" s="223"/>
    </row>
    <row r="505" spans="1:13" s="191" customFormat="1">
      <c r="A505" s="224"/>
      <c r="B505" s="224"/>
      <c r="C505" s="224"/>
      <c r="D505" s="224"/>
      <c r="E505" s="223"/>
      <c r="F505" s="223"/>
      <c r="G505" s="223"/>
      <c r="H505" s="223"/>
      <c r="I505" s="223"/>
      <c r="J505" s="223"/>
      <c r="K505" s="223"/>
      <c r="L505" s="223"/>
      <c r="M505" s="223"/>
    </row>
    <row r="506" spans="1:13" s="191" customFormat="1">
      <c r="A506" s="224"/>
      <c r="B506" s="224"/>
      <c r="C506" s="224"/>
      <c r="D506" s="224"/>
      <c r="E506" s="223"/>
      <c r="F506" s="223"/>
      <c r="G506" s="223"/>
      <c r="H506" s="223"/>
      <c r="I506" s="223"/>
      <c r="J506" s="223"/>
      <c r="K506" s="223"/>
      <c r="L506" s="223"/>
      <c r="M506" s="223"/>
    </row>
    <row r="507" spans="1:13" s="191" customFormat="1">
      <c r="A507" s="224"/>
      <c r="B507" s="224"/>
      <c r="C507" s="224"/>
      <c r="D507" s="224"/>
      <c r="E507" s="223"/>
      <c r="F507" s="223"/>
      <c r="G507" s="223"/>
      <c r="H507" s="223"/>
      <c r="I507" s="223"/>
      <c r="J507" s="223"/>
      <c r="K507" s="223"/>
      <c r="L507" s="223"/>
      <c r="M507" s="223"/>
    </row>
    <row r="508" spans="1:13" s="191" customFormat="1">
      <c r="A508" s="224"/>
      <c r="B508" s="224"/>
      <c r="C508" s="224"/>
      <c r="D508" s="224"/>
      <c r="E508" s="223"/>
      <c r="F508" s="223"/>
      <c r="G508" s="223"/>
      <c r="H508" s="223"/>
      <c r="I508" s="223"/>
      <c r="J508" s="223"/>
      <c r="K508" s="223"/>
      <c r="L508" s="223"/>
      <c r="M508" s="223"/>
    </row>
    <row r="509" spans="1:13" s="191" customFormat="1">
      <c r="A509" s="224"/>
      <c r="B509" s="224"/>
      <c r="C509" s="224"/>
      <c r="D509" s="224"/>
      <c r="E509" s="223"/>
      <c r="F509" s="223"/>
      <c r="G509" s="223"/>
      <c r="H509" s="223"/>
      <c r="I509" s="223"/>
      <c r="J509" s="223"/>
      <c r="K509" s="223"/>
      <c r="L509" s="223"/>
      <c r="M509" s="223"/>
    </row>
    <row r="510" spans="1:13" s="191" customFormat="1">
      <c r="A510" s="224"/>
      <c r="B510" s="224"/>
      <c r="C510" s="224"/>
      <c r="D510" s="224"/>
      <c r="E510" s="223"/>
      <c r="F510" s="223"/>
      <c r="G510" s="223"/>
      <c r="H510" s="223"/>
      <c r="I510" s="223"/>
      <c r="J510" s="223"/>
      <c r="K510" s="223"/>
      <c r="L510" s="223"/>
      <c r="M510" s="223"/>
    </row>
    <row r="511" spans="1:13" s="191" customFormat="1">
      <c r="A511" s="224"/>
      <c r="B511" s="224"/>
      <c r="C511" s="224"/>
      <c r="D511" s="224"/>
      <c r="E511" s="223"/>
      <c r="F511" s="223"/>
      <c r="G511" s="223"/>
      <c r="H511" s="223"/>
      <c r="I511" s="223"/>
      <c r="J511" s="223"/>
      <c r="K511" s="223"/>
      <c r="L511" s="223"/>
      <c r="M511" s="223"/>
    </row>
    <row r="512" spans="1:13" s="191" customFormat="1">
      <c r="A512" s="224"/>
      <c r="B512" s="224"/>
      <c r="C512" s="224"/>
      <c r="D512" s="224"/>
      <c r="E512" s="223"/>
      <c r="F512" s="223"/>
      <c r="G512" s="223"/>
      <c r="H512" s="223"/>
      <c r="I512" s="223"/>
      <c r="J512" s="223"/>
      <c r="K512" s="223"/>
      <c r="L512" s="223"/>
      <c r="M512" s="223"/>
    </row>
    <row r="513" spans="1:13" s="191" customFormat="1">
      <c r="A513" s="224"/>
      <c r="B513" s="224"/>
      <c r="C513" s="224"/>
      <c r="D513" s="224"/>
      <c r="E513" s="223"/>
      <c r="F513" s="223"/>
      <c r="G513" s="223"/>
      <c r="H513" s="223"/>
      <c r="I513" s="223"/>
      <c r="J513" s="223"/>
      <c r="K513" s="223"/>
      <c r="L513" s="223"/>
      <c r="M513" s="223"/>
    </row>
    <row r="514" spans="1:13" s="191" customFormat="1">
      <c r="A514" s="224"/>
      <c r="B514" s="224"/>
      <c r="C514" s="224"/>
      <c r="D514" s="224"/>
      <c r="E514" s="223"/>
      <c r="F514" s="223"/>
      <c r="G514" s="223"/>
      <c r="H514" s="223"/>
      <c r="I514" s="223"/>
      <c r="J514" s="223"/>
      <c r="K514" s="223"/>
      <c r="L514" s="223"/>
      <c r="M514" s="223"/>
    </row>
    <row r="515" spans="1:13" s="191" customFormat="1">
      <c r="A515" s="224"/>
      <c r="B515" s="224"/>
      <c r="C515" s="224"/>
      <c r="D515" s="224"/>
      <c r="E515" s="223"/>
      <c r="F515" s="223"/>
      <c r="G515" s="223"/>
      <c r="H515" s="223"/>
      <c r="I515" s="223"/>
      <c r="J515" s="223"/>
      <c r="K515" s="223"/>
      <c r="L515" s="223"/>
      <c r="M515" s="223"/>
    </row>
    <row r="516" spans="1:13" s="191" customFormat="1">
      <c r="A516" s="224"/>
      <c r="B516" s="224"/>
      <c r="C516" s="224"/>
      <c r="D516" s="224"/>
      <c r="E516" s="223"/>
      <c r="F516" s="223"/>
      <c r="G516" s="223"/>
      <c r="H516" s="223"/>
      <c r="I516" s="223"/>
      <c r="J516" s="223"/>
      <c r="K516" s="223"/>
      <c r="L516" s="223"/>
      <c r="M516" s="223"/>
    </row>
    <row r="517" spans="1:13" s="191" customFormat="1">
      <c r="A517" s="224"/>
      <c r="B517" s="224"/>
      <c r="C517" s="224"/>
      <c r="D517" s="224"/>
      <c r="E517" s="223"/>
      <c r="F517" s="223"/>
      <c r="G517" s="223"/>
      <c r="H517" s="223"/>
      <c r="I517" s="223"/>
      <c r="J517" s="223"/>
      <c r="K517" s="223"/>
      <c r="L517" s="223"/>
      <c r="M517" s="223"/>
    </row>
    <row r="518" spans="1:13" s="191" customFormat="1">
      <c r="A518" s="224"/>
      <c r="B518" s="224"/>
      <c r="C518" s="224"/>
      <c r="D518" s="224"/>
      <c r="E518" s="223"/>
      <c r="F518" s="223"/>
      <c r="G518" s="223"/>
      <c r="H518" s="223"/>
      <c r="I518" s="223"/>
      <c r="J518" s="223"/>
      <c r="K518" s="223"/>
      <c r="L518" s="223"/>
      <c r="M518" s="223"/>
    </row>
    <row r="519" spans="1:13" s="191" customFormat="1">
      <c r="A519" s="224"/>
      <c r="B519" s="224"/>
      <c r="C519" s="224"/>
      <c r="D519" s="224"/>
      <c r="E519" s="223"/>
      <c r="F519" s="223"/>
      <c r="G519" s="223"/>
      <c r="H519" s="223"/>
      <c r="I519" s="223"/>
      <c r="J519" s="223"/>
      <c r="K519" s="223"/>
      <c r="L519" s="223"/>
      <c r="M519" s="223"/>
    </row>
    <row r="520" spans="1:13" s="191" customFormat="1">
      <c r="A520" s="224"/>
      <c r="B520" s="224"/>
      <c r="C520" s="224"/>
      <c r="D520" s="224"/>
      <c r="E520" s="223"/>
      <c r="F520" s="223"/>
      <c r="G520" s="223"/>
      <c r="H520" s="223"/>
      <c r="I520" s="223"/>
      <c r="J520" s="223"/>
      <c r="K520" s="223"/>
      <c r="L520" s="223"/>
      <c r="M520" s="223"/>
    </row>
    <row r="521" spans="1:13" s="191" customFormat="1">
      <c r="A521" s="224"/>
      <c r="B521" s="224"/>
      <c r="C521" s="224"/>
      <c r="D521" s="224"/>
      <c r="E521" s="223"/>
      <c r="F521" s="223"/>
      <c r="G521" s="223"/>
      <c r="H521" s="223"/>
      <c r="I521" s="223"/>
      <c r="J521" s="223"/>
      <c r="K521" s="223"/>
      <c r="L521" s="223"/>
      <c r="M521" s="223"/>
    </row>
    <row r="522" spans="1:13" s="191" customFormat="1">
      <c r="A522" s="224"/>
      <c r="B522" s="224"/>
      <c r="C522" s="224"/>
      <c r="D522" s="224"/>
      <c r="E522" s="223"/>
      <c r="F522" s="223"/>
      <c r="G522" s="223"/>
      <c r="H522" s="223"/>
      <c r="I522" s="223"/>
      <c r="J522" s="223"/>
      <c r="K522" s="223"/>
      <c r="L522" s="223"/>
      <c r="M522" s="223"/>
    </row>
    <row r="523" spans="1:13" s="191" customFormat="1">
      <c r="A523" s="224"/>
      <c r="B523" s="224"/>
      <c r="C523" s="224"/>
      <c r="D523" s="224"/>
      <c r="E523" s="223"/>
      <c r="F523" s="223"/>
      <c r="G523" s="223"/>
      <c r="H523" s="223"/>
      <c r="I523" s="223"/>
      <c r="J523" s="223"/>
      <c r="K523" s="223"/>
      <c r="L523" s="223"/>
      <c r="M523" s="223"/>
    </row>
    <row r="524" spans="1:13" s="191" customFormat="1">
      <c r="A524" s="224"/>
      <c r="B524" s="224"/>
      <c r="C524" s="224"/>
      <c r="D524" s="224"/>
      <c r="E524" s="223"/>
      <c r="F524" s="223"/>
      <c r="G524" s="223"/>
      <c r="H524" s="223"/>
      <c r="I524" s="223"/>
      <c r="J524" s="223"/>
      <c r="K524" s="223"/>
      <c r="L524" s="223"/>
      <c r="M524" s="223"/>
    </row>
    <row r="525" spans="1:13" s="191" customFormat="1">
      <c r="A525" s="224"/>
      <c r="B525" s="224"/>
      <c r="C525" s="224"/>
      <c r="D525" s="224"/>
      <c r="E525" s="223"/>
      <c r="F525" s="223"/>
      <c r="G525" s="223"/>
      <c r="H525" s="223"/>
      <c r="I525" s="223"/>
      <c r="J525" s="223"/>
      <c r="K525" s="223"/>
      <c r="L525" s="223"/>
      <c r="M525" s="223"/>
    </row>
    <row r="526" spans="1:13" s="191" customFormat="1">
      <c r="A526" s="224"/>
      <c r="B526" s="224"/>
      <c r="C526" s="224"/>
      <c r="D526" s="224"/>
      <c r="E526" s="223"/>
      <c r="F526" s="223"/>
      <c r="G526" s="223"/>
      <c r="H526" s="223"/>
      <c r="I526" s="223"/>
      <c r="J526" s="223"/>
      <c r="K526" s="223"/>
      <c r="L526" s="223"/>
      <c r="M526" s="223"/>
    </row>
    <row r="527" spans="1:13" s="191" customFormat="1">
      <c r="A527" s="224"/>
      <c r="B527" s="224"/>
      <c r="C527" s="224"/>
      <c r="D527" s="224"/>
      <c r="E527" s="223"/>
      <c r="F527" s="223"/>
      <c r="G527" s="223"/>
      <c r="H527" s="223"/>
      <c r="I527" s="223"/>
      <c r="J527" s="223"/>
      <c r="K527" s="223"/>
      <c r="L527" s="223"/>
      <c r="M527" s="223"/>
    </row>
    <row r="528" spans="1:13" s="191" customFormat="1">
      <c r="A528" s="224"/>
      <c r="B528" s="224"/>
      <c r="C528" s="224"/>
      <c r="D528" s="224"/>
      <c r="E528" s="223"/>
      <c r="F528" s="223"/>
      <c r="G528" s="223"/>
      <c r="H528" s="223"/>
      <c r="I528" s="223"/>
      <c r="J528" s="223"/>
      <c r="K528" s="223"/>
      <c r="L528" s="223"/>
      <c r="M528" s="223"/>
    </row>
    <row r="529" spans="1:13" s="191" customFormat="1">
      <c r="A529" s="224"/>
      <c r="B529" s="224"/>
      <c r="C529" s="224"/>
      <c r="D529" s="224"/>
      <c r="E529" s="223"/>
      <c r="F529" s="223"/>
      <c r="G529" s="223"/>
      <c r="H529" s="223"/>
      <c r="I529" s="223"/>
      <c r="J529" s="223"/>
      <c r="K529" s="223"/>
      <c r="L529" s="223"/>
      <c r="M529" s="223"/>
    </row>
    <row r="530" spans="1:13" s="191" customFormat="1">
      <c r="A530" s="224"/>
      <c r="B530" s="224"/>
      <c r="C530" s="224"/>
      <c r="D530" s="224"/>
      <c r="E530" s="223"/>
      <c r="F530" s="223"/>
      <c r="G530" s="223"/>
      <c r="H530" s="223"/>
      <c r="I530" s="223"/>
      <c r="J530" s="223"/>
      <c r="K530" s="223"/>
      <c r="L530" s="223"/>
      <c r="M530" s="223"/>
    </row>
    <row r="531" spans="1:13" s="191" customFormat="1">
      <c r="A531" s="224"/>
      <c r="B531" s="224"/>
      <c r="C531" s="224"/>
      <c r="D531" s="224"/>
      <c r="E531" s="223"/>
      <c r="F531" s="223"/>
      <c r="G531" s="223"/>
      <c r="H531" s="223"/>
      <c r="I531" s="223"/>
      <c r="J531" s="223"/>
      <c r="K531" s="223"/>
      <c r="L531" s="223"/>
      <c r="M531" s="223"/>
    </row>
    <row r="532" spans="1:13" s="191" customFormat="1">
      <c r="A532" s="224"/>
      <c r="B532" s="224"/>
      <c r="C532" s="224"/>
      <c r="D532" s="224"/>
      <c r="E532" s="223"/>
      <c r="F532" s="223"/>
      <c r="G532" s="223"/>
      <c r="H532" s="223"/>
      <c r="I532" s="223"/>
      <c r="J532" s="223"/>
      <c r="K532" s="223"/>
      <c r="L532" s="223"/>
      <c r="M532" s="223"/>
    </row>
    <row r="533" spans="1:13" s="191" customFormat="1">
      <c r="A533" s="224"/>
      <c r="B533" s="224"/>
      <c r="C533" s="224"/>
      <c r="D533" s="224"/>
      <c r="E533" s="223"/>
      <c r="F533" s="223"/>
      <c r="G533" s="223"/>
      <c r="H533" s="223"/>
      <c r="I533" s="223"/>
      <c r="J533" s="223"/>
      <c r="K533" s="223"/>
      <c r="L533" s="223"/>
      <c r="M533" s="223"/>
    </row>
    <row r="534" spans="1:13" s="191" customFormat="1">
      <c r="A534" s="224"/>
      <c r="B534" s="224"/>
      <c r="C534" s="224"/>
      <c r="D534" s="224"/>
      <c r="E534" s="223"/>
      <c r="F534" s="223"/>
      <c r="G534" s="223"/>
      <c r="H534" s="223"/>
      <c r="I534" s="223"/>
      <c r="J534" s="223"/>
      <c r="K534" s="223"/>
      <c r="L534" s="223"/>
      <c r="M534" s="223"/>
    </row>
    <row r="535" spans="1:13" s="191" customFormat="1">
      <c r="A535" s="224"/>
      <c r="B535" s="224"/>
      <c r="C535" s="224"/>
      <c r="D535" s="224"/>
      <c r="E535" s="223"/>
      <c r="F535" s="223"/>
      <c r="G535" s="223"/>
      <c r="H535" s="223"/>
      <c r="I535" s="223"/>
      <c r="J535" s="223"/>
      <c r="K535" s="223"/>
      <c r="L535" s="223"/>
      <c r="M535" s="223"/>
    </row>
    <row r="536" spans="1:13" s="191" customFormat="1">
      <c r="A536" s="224"/>
      <c r="B536" s="224"/>
      <c r="C536" s="224"/>
      <c r="D536" s="224"/>
      <c r="E536" s="223"/>
      <c r="F536" s="223"/>
      <c r="G536" s="223"/>
      <c r="H536" s="223"/>
      <c r="I536" s="223"/>
      <c r="J536" s="223"/>
      <c r="K536" s="223"/>
      <c r="L536" s="223"/>
      <c r="M536" s="223"/>
    </row>
    <row r="537" spans="1:13" s="191" customFormat="1">
      <c r="A537" s="224"/>
      <c r="B537" s="224"/>
      <c r="C537" s="224"/>
      <c r="D537" s="224"/>
      <c r="E537" s="223"/>
      <c r="F537" s="223"/>
      <c r="G537" s="223"/>
      <c r="H537" s="223"/>
      <c r="I537" s="223"/>
      <c r="J537" s="223"/>
      <c r="K537" s="223"/>
      <c r="L537" s="223"/>
      <c r="M537" s="223"/>
    </row>
    <row r="538" spans="1:13" s="191" customFormat="1">
      <c r="A538" s="224"/>
      <c r="B538" s="224"/>
      <c r="C538" s="224"/>
      <c r="D538" s="224"/>
      <c r="E538" s="223"/>
      <c r="F538" s="223"/>
      <c r="G538" s="223"/>
      <c r="H538" s="223"/>
      <c r="I538" s="223"/>
      <c r="J538" s="223"/>
      <c r="K538" s="223"/>
      <c r="L538" s="223"/>
      <c r="M538" s="223"/>
    </row>
    <row r="539" spans="1:13" s="191" customFormat="1">
      <c r="A539" s="224"/>
      <c r="B539" s="224"/>
      <c r="C539" s="224"/>
      <c r="D539" s="224"/>
      <c r="E539" s="223"/>
      <c r="F539" s="223"/>
      <c r="G539" s="223"/>
      <c r="H539" s="223"/>
      <c r="I539" s="223"/>
      <c r="J539" s="223"/>
      <c r="K539" s="223"/>
      <c r="L539" s="223"/>
      <c r="M539" s="223"/>
    </row>
    <row r="540" spans="1:13" s="191" customFormat="1">
      <c r="A540" s="224"/>
      <c r="B540" s="224"/>
      <c r="C540" s="224"/>
      <c r="D540" s="224"/>
      <c r="E540" s="223"/>
      <c r="F540" s="223"/>
      <c r="G540" s="223"/>
      <c r="H540" s="223"/>
      <c r="I540" s="223"/>
      <c r="J540" s="223"/>
      <c r="K540" s="223"/>
      <c r="L540" s="223"/>
      <c r="M540" s="223"/>
    </row>
    <row r="541" spans="1:13" s="191" customFormat="1">
      <c r="A541" s="224"/>
      <c r="B541" s="224"/>
      <c r="C541" s="224"/>
      <c r="D541" s="224"/>
      <c r="E541" s="223"/>
      <c r="F541" s="223"/>
      <c r="G541" s="223"/>
      <c r="H541" s="223"/>
      <c r="I541" s="223"/>
      <c r="J541" s="223"/>
      <c r="K541" s="223"/>
      <c r="L541" s="223"/>
      <c r="M541" s="223"/>
    </row>
    <row r="542" spans="1:13" s="191" customFormat="1">
      <c r="A542" s="224"/>
      <c r="B542" s="224"/>
      <c r="C542" s="224"/>
      <c r="D542" s="224"/>
      <c r="E542" s="223"/>
      <c r="F542" s="223"/>
      <c r="G542" s="223"/>
      <c r="H542" s="223"/>
      <c r="I542" s="223"/>
      <c r="J542" s="223"/>
      <c r="K542" s="223"/>
      <c r="L542" s="223"/>
      <c r="M542" s="223"/>
    </row>
    <row r="543" spans="1:13" s="191" customFormat="1">
      <c r="A543" s="224"/>
      <c r="B543" s="224"/>
      <c r="C543" s="224"/>
      <c r="D543" s="224"/>
      <c r="E543" s="223"/>
      <c r="F543" s="223"/>
      <c r="G543" s="223"/>
      <c r="H543" s="223"/>
      <c r="I543" s="223"/>
      <c r="J543" s="223"/>
      <c r="K543" s="223"/>
      <c r="L543" s="223"/>
      <c r="M543" s="223"/>
    </row>
    <row r="544" spans="1:13" s="191" customFormat="1">
      <c r="A544" s="224"/>
      <c r="B544" s="224"/>
      <c r="C544" s="224"/>
      <c r="D544" s="224"/>
      <c r="E544" s="223"/>
      <c r="F544" s="223"/>
      <c r="G544" s="223"/>
      <c r="H544" s="223"/>
      <c r="I544" s="223"/>
      <c r="J544" s="223"/>
      <c r="K544" s="223"/>
      <c r="L544" s="223"/>
      <c r="M544" s="223"/>
    </row>
    <row r="545" spans="1:13" s="191" customFormat="1">
      <c r="A545" s="224"/>
      <c r="B545" s="224"/>
      <c r="C545" s="224"/>
      <c r="D545" s="224"/>
      <c r="E545" s="223"/>
      <c r="F545" s="223"/>
      <c r="G545" s="223"/>
      <c r="H545" s="223"/>
      <c r="I545" s="223"/>
      <c r="J545" s="223"/>
      <c r="K545" s="223"/>
      <c r="L545" s="223"/>
      <c r="M545" s="223"/>
    </row>
    <row r="546" spans="1:13" s="191" customFormat="1">
      <c r="A546" s="224"/>
      <c r="B546" s="224"/>
      <c r="C546" s="224"/>
      <c r="D546" s="224"/>
      <c r="E546" s="223"/>
      <c r="F546" s="223"/>
      <c r="G546" s="223"/>
      <c r="H546" s="223"/>
      <c r="I546" s="223"/>
      <c r="J546" s="223"/>
      <c r="K546" s="223"/>
      <c r="L546" s="223"/>
      <c r="M546" s="223"/>
    </row>
    <row r="547" spans="1:13" s="191" customFormat="1">
      <c r="A547" s="224"/>
      <c r="B547" s="224"/>
      <c r="C547" s="224"/>
      <c r="D547" s="224"/>
      <c r="E547" s="223"/>
      <c r="F547" s="223"/>
      <c r="G547" s="223"/>
      <c r="H547" s="223"/>
      <c r="I547" s="223"/>
      <c r="J547" s="223"/>
      <c r="K547" s="223"/>
      <c r="L547" s="223"/>
      <c r="M547" s="223"/>
    </row>
    <row r="548" spans="1:13" s="191" customFormat="1">
      <c r="A548" s="224"/>
      <c r="B548" s="224"/>
      <c r="C548" s="224"/>
      <c r="D548" s="224"/>
      <c r="E548" s="223"/>
      <c r="F548" s="223"/>
      <c r="G548" s="223"/>
      <c r="H548" s="223"/>
      <c r="I548" s="223"/>
      <c r="J548" s="223"/>
      <c r="K548" s="223"/>
      <c r="L548" s="223"/>
      <c r="M548" s="223"/>
    </row>
    <row r="549" spans="1:13" s="191" customFormat="1">
      <c r="A549" s="224"/>
      <c r="B549" s="224"/>
      <c r="C549" s="224"/>
      <c r="D549" s="224"/>
      <c r="E549" s="223"/>
      <c r="F549" s="223"/>
      <c r="G549" s="223"/>
      <c r="H549" s="223"/>
      <c r="I549" s="223"/>
      <c r="J549" s="223"/>
      <c r="K549" s="223"/>
      <c r="L549" s="223"/>
      <c r="M549" s="223"/>
    </row>
    <row r="550" spans="1:13" s="191" customFormat="1">
      <c r="A550" s="224"/>
      <c r="B550" s="224"/>
      <c r="C550" s="224"/>
      <c r="D550" s="224"/>
      <c r="E550" s="223"/>
      <c r="F550" s="223"/>
      <c r="G550" s="223"/>
      <c r="H550" s="223"/>
      <c r="I550" s="223"/>
      <c r="J550" s="223"/>
      <c r="K550" s="223"/>
      <c r="L550" s="223"/>
      <c r="M550" s="223"/>
    </row>
    <row r="551" spans="1:13" s="191" customFormat="1">
      <c r="A551" s="224"/>
      <c r="B551" s="224"/>
      <c r="C551" s="224"/>
      <c r="D551" s="224"/>
      <c r="E551" s="223"/>
      <c r="F551" s="223"/>
      <c r="G551" s="223"/>
      <c r="H551" s="223"/>
      <c r="I551" s="223"/>
      <c r="J551" s="223"/>
      <c r="K551" s="223"/>
      <c r="L551" s="223"/>
      <c r="M551" s="223"/>
    </row>
    <row r="552" spans="1:13" s="191" customFormat="1">
      <c r="A552" s="224"/>
      <c r="B552" s="224"/>
      <c r="C552" s="224"/>
      <c r="D552" s="224"/>
      <c r="E552" s="223"/>
      <c r="F552" s="223"/>
      <c r="G552" s="223"/>
      <c r="H552" s="223"/>
      <c r="I552" s="223"/>
      <c r="J552" s="223"/>
      <c r="K552" s="223"/>
      <c r="L552" s="223"/>
      <c r="M552" s="223"/>
    </row>
    <row r="553" spans="1:13" s="191" customFormat="1">
      <c r="A553" s="224"/>
      <c r="B553" s="224"/>
      <c r="C553" s="224"/>
      <c r="D553" s="224"/>
      <c r="E553" s="223"/>
      <c r="F553" s="223"/>
      <c r="G553" s="223"/>
      <c r="H553" s="223"/>
      <c r="I553" s="223"/>
      <c r="J553" s="223"/>
      <c r="K553" s="223"/>
      <c r="L553" s="223"/>
      <c r="M553" s="223"/>
    </row>
    <row r="554" spans="1:13" s="191" customFormat="1">
      <c r="A554" s="224"/>
      <c r="B554" s="224"/>
      <c r="C554" s="224"/>
      <c r="D554" s="224"/>
      <c r="E554" s="223"/>
      <c r="F554" s="223"/>
      <c r="G554" s="223"/>
      <c r="H554" s="223"/>
      <c r="I554" s="223"/>
      <c r="J554" s="223"/>
      <c r="K554" s="223"/>
      <c r="L554" s="223"/>
      <c r="M554" s="223"/>
    </row>
    <row r="555" spans="1:13" s="191" customFormat="1">
      <c r="A555" s="224"/>
      <c r="B555" s="224"/>
      <c r="C555" s="224"/>
      <c r="D555" s="224"/>
      <c r="E555" s="223"/>
      <c r="F555" s="223"/>
      <c r="G555" s="223"/>
      <c r="H555" s="223"/>
      <c r="I555" s="223"/>
      <c r="J555" s="223"/>
      <c r="K555" s="223"/>
      <c r="L555" s="223"/>
      <c r="M555" s="223"/>
    </row>
    <row r="556" spans="1:13" s="191" customFormat="1">
      <c r="A556" s="224"/>
      <c r="B556" s="224"/>
      <c r="C556" s="224"/>
      <c r="D556" s="224"/>
      <c r="E556" s="223"/>
      <c r="F556" s="223"/>
      <c r="G556" s="223"/>
      <c r="H556" s="223"/>
      <c r="I556" s="223"/>
      <c r="J556" s="223"/>
      <c r="K556" s="223"/>
      <c r="L556" s="223"/>
      <c r="M556" s="223"/>
    </row>
    <row r="557" spans="1:13" s="191" customFormat="1">
      <c r="A557" s="224"/>
      <c r="B557" s="224"/>
      <c r="C557" s="224"/>
      <c r="D557" s="224"/>
      <c r="E557" s="223"/>
      <c r="F557" s="223"/>
      <c r="G557" s="223"/>
      <c r="H557" s="223"/>
      <c r="I557" s="223"/>
      <c r="J557" s="223"/>
      <c r="K557" s="223"/>
      <c r="L557" s="223"/>
      <c r="M557" s="223"/>
    </row>
    <row r="558" spans="1:13" s="191" customFormat="1">
      <c r="A558" s="224"/>
      <c r="B558" s="224"/>
      <c r="C558" s="224"/>
      <c r="D558" s="224"/>
      <c r="E558" s="223"/>
      <c r="F558" s="223"/>
      <c r="G558" s="223"/>
      <c r="H558" s="223"/>
      <c r="I558" s="223"/>
      <c r="J558" s="223"/>
      <c r="K558" s="223"/>
      <c r="L558" s="223"/>
      <c r="M558" s="223"/>
    </row>
    <row r="559" spans="1:13" s="191" customFormat="1">
      <c r="A559" s="224"/>
      <c r="B559" s="224"/>
      <c r="C559" s="224"/>
      <c r="D559" s="224"/>
      <c r="E559" s="223"/>
      <c r="F559" s="223"/>
      <c r="G559" s="223"/>
      <c r="H559" s="223"/>
      <c r="I559" s="223"/>
      <c r="J559" s="223"/>
      <c r="K559" s="223"/>
      <c r="L559" s="223"/>
      <c r="M559" s="223"/>
    </row>
    <row r="560" spans="1:13" s="191" customFormat="1">
      <c r="A560" s="224"/>
      <c r="B560" s="224"/>
      <c r="C560" s="224"/>
      <c r="D560" s="224"/>
      <c r="E560" s="223"/>
      <c r="F560" s="223"/>
      <c r="G560" s="223"/>
      <c r="H560" s="223"/>
      <c r="I560" s="223"/>
      <c r="J560" s="223"/>
      <c r="K560" s="223"/>
      <c r="L560" s="223"/>
      <c r="M560" s="223"/>
    </row>
    <row r="561" spans="1:13" s="191" customFormat="1">
      <c r="A561" s="224"/>
      <c r="B561" s="224"/>
      <c r="C561" s="224"/>
      <c r="D561" s="224"/>
      <c r="E561" s="223"/>
      <c r="F561" s="223"/>
      <c r="G561" s="223"/>
      <c r="H561" s="223"/>
      <c r="I561" s="223"/>
      <c r="J561" s="223"/>
      <c r="K561" s="223"/>
      <c r="L561" s="223"/>
      <c r="M561" s="223"/>
    </row>
    <row r="562" spans="1:13" s="191" customFormat="1">
      <c r="A562" s="224"/>
      <c r="B562" s="224"/>
      <c r="C562" s="224"/>
      <c r="D562" s="224"/>
      <c r="E562" s="223"/>
      <c r="F562" s="223"/>
      <c r="G562" s="223"/>
      <c r="H562" s="223"/>
      <c r="I562" s="223"/>
      <c r="J562" s="223"/>
      <c r="K562" s="223"/>
      <c r="L562" s="223"/>
      <c r="M562" s="223"/>
    </row>
    <row r="563" spans="1:13" s="191" customFormat="1">
      <c r="A563" s="224"/>
      <c r="B563" s="224"/>
      <c r="C563" s="224"/>
      <c r="D563" s="224"/>
      <c r="E563" s="223"/>
      <c r="F563" s="223"/>
      <c r="G563" s="223"/>
      <c r="H563" s="223"/>
      <c r="I563" s="223"/>
      <c r="J563" s="223"/>
      <c r="K563" s="223"/>
      <c r="L563" s="223"/>
      <c r="M563" s="223"/>
    </row>
    <row r="564" spans="1:13" s="191" customFormat="1">
      <c r="A564" s="224"/>
      <c r="B564" s="224"/>
      <c r="C564" s="224"/>
      <c r="D564" s="224"/>
      <c r="E564" s="223"/>
      <c r="F564" s="223"/>
      <c r="G564" s="223"/>
      <c r="H564" s="223"/>
      <c r="I564" s="223"/>
      <c r="J564" s="223"/>
      <c r="K564" s="223"/>
      <c r="L564" s="223"/>
      <c r="M564" s="223"/>
    </row>
    <row r="565" spans="1:13" s="191" customFormat="1">
      <c r="A565" s="224"/>
      <c r="B565" s="224"/>
      <c r="C565" s="224"/>
      <c r="D565" s="224"/>
      <c r="E565" s="223"/>
      <c r="F565" s="223"/>
      <c r="G565" s="223"/>
      <c r="H565" s="223"/>
      <c r="I565" s="223"/>
      <c r="J565" s="223"/>
      <c r="K565" s="223"/>
      <c r="L565" s="223"/>
      <c r="M565" s="223"/>
    </row>
    <row r="566" spans="1:13" s="191" customFormat="1">
      <c r="A566" s="224"/>
      <c r="B566" s="224"/>
      <c r="C566" s="224"/>
      <c r="D566" s="224"/>
      <c r="E566" s="223"/>
      <c r="F566" s="223"/>
      <c r="G566" s="223"/>
      <c r="H566" s="223"/>
      <c r="I566" s="223"/>
      <c r="J566" s="223"/>
      <c r="K566" s="223"/>
      <c r="L566" s="223"/>
      <c r="M566" s="223"/>
    </row>
    <row r="567" spans="1:13" s="191" customFormat="1">
      <c r="A567" s="224"/>
      <c r="B567" s="224"/>
      <c r="C567" s="224"/>
      <c r="D567" s="224"/>
      <c r="E567" s="223"/>
      <c r="F567" s="223"/>
      <c r="G567" s="223"/>
      <c r="H567" s="223"/>
      <c r="I567" s="223"/>
      <c r="J567" s="223"/>
      <c r="K567" s="223"/>
      <c r="L567" s="223"/>
      <c r="M567" s="223"/>
    </row>
    <row r="568" spans="1:13" s="191" customFormat="1">
      <c r="A568" s="224"/>
      <c r="B568" s="224"/>
      <c r="C568" s="224"/>
      <c r="D568" s="224"/>
      <c r="E568" s="223"/>
      <c r="F568" s="223"/>
      <c r="G568" s="223"/>
      <c r="H568" s="223"/>
      <c r="I568" s="223"/>
      <c r="J568" s="223"/>
      <c r="K568" s="223"/>
      <c r="L568" s="223"/>
      <c r="M568" s="223"/>
    </row>
    <row r="569" spans="1:13" s="191" customFormat="1">
      <c r="A569" s="224"/>
      <c r="B569" s="224"/>
      <c r="C569" s="224"/>
      <c r="D569" s="224"/>
      <c r="E569" s="223"/>
      <c r="F569" s="223"/>
      <c r="G569" s="223"/>
      <c r="H569" s="223"/>
      <c r="I569" s="223"/>
      <c r="J569" s="223"/>
      <c r="K569" s="223"/>
      <c r="L569" s="223"/>
      <c r="M569" s="223"/>
    </row>
    <row r="570" spans="1:13" s="191" customFormat="1">
      <c r="A570" s="224"/>
      <c r="B570" s="224"/>
      <c r="C570" s="224"/>
      <c r="D570" s="224"/>
      <c r="E570" s="223"/>
      <c r="F570" s="223"/>
      <c r="G570" s="223"/>
      <c r="H570" s="223"/>
      <c r="I570" s="223"/>
      <c r="J570" s="223"/>
      <c r="K570" s="223"/>
      <c r="L570" s="223"/>
      <c r="M570" s="223"/>
    </row>
    <row r="571" spans="1:13" s="191" customFormat="1">
      <c r="A571" s="224"/>
      <c r="B571" s="224"/>
      <c r="C571" s="224"/>
      <c r="D571" s="224"/>
      <c r="E571" s="223"/>
      <c r="F571" s="223"/>
      <c r="G571" s="223"/>
      <c r="H571" s="223"/>
      <c r="I571" s="223"/>
      <c r="J571" s="223"/>
      <c r="K571" s="223"/>
      <c r="L571" s="223"/>
      <c r="M571" s="223"/>
    </row>
    <row r="572" spans="1:13" s="191" customFormat="1">
      <c r="A572" s="224"/>
      <c r="B572" s="224"/>
      <c r="C572" s="224"/>
      <c r="D572" s="224"/>
      <c r="E572" s="223"/>
      <c r="F572" s="223"/>
      <c r="G572" s="223"/>
      <c r="H572" s="223"/>
      <c r="I572" s="223"/>
      <c r="J572" s="223"/>
      <c r="K572" s="223"/>
      <c r="L572" s="223"/>
      <c r="M572" s="223"/>
    </row>
    <row r="573" spans="1:13" s="191" customFormat="1">
      <c r="A573" s="224"/>
      <c r="B573" s="224"/>
      <c r="C573" s="224"/>
      <c r="D573" s="224"/>
      <c r="E573" s="223"/>
      <c r="F573" s="223"/>
      <c r="G573" s="223"/>
      <c r="H573" s="223"/>
      <c r="I573" s="223"/>
      <c r="J573" s="223"/>
      <c r="K573" s="223"/>
      <c r="L573" s="223"/>
      <c r="M573" s="223"/>
    </row>
    <row r="574" spans="1:13" s="191" customFormat="1">
      <c r="A574" s="224"/>
      <c r="B574" s="224"/>
      <c r="C574" s="224"/>
      <c r="D574" s="224"/>
      <c r="E574" s="223"/>
      <c r="F574" s="223"/>
      <c r="G574" s="223"/>
      <c r="H574" s="223"/>
      <c r="I574" s="223"/>
      <c r="J574" s="223"/>
      <c r="K574" s="223"/>
      <c r="L574" s="223"/>
      <c r="M574" s="223"/>
    </row>
    <row r="575" spans="1:13" s="191" customFormat="1">
      <c r="A575" s="224"/>
      <c r="B575" s="224"/>
      <c r="C575" s="224"/>
      <c r="D575" s="224"/>
      <c r="E575" s="223"/>
      <c r="F575" s="223"/>
      <c r="G575" s="223"/>
      <c r="H575" s="223"/>
      <c r="I575" s="223"/>
      <c r="J575" s="223"/>
      <c r="K575" s="223"/>
      <c r="L575" s="223"/>
      <c r="M575" s="223"/>
    </row>
    <row r="576" spans="1:13" s="191" customFormat="1">
      <c r="A576" s="224"/>
      <c r="B576" s="224"/>
      <c r="C576" s="224"/>
      <c r="D576" s="224"/>
      <c r="E576" s="223"/>
      <c r="F576" s="223"/>
      <c r="G576" s="223"/>
      <c r="H576" s="223"/>
      <c r="I576" s="223"/>
      <c r="J576" s="223"/>
      <c r="K576" s="223"/>
      <c r="L576" s="223"/>
      <c r="M576" s="223"/>
    </row>
    <row r="577" spans="1:13" s="191" customFormat="1">
      <c r="A577" s="224"/>
      <c r="B577" s="224"/>
      <c r="C577" s="224"/>
      <c r="D577" s="224"/>
      <c r="E577" s="223"/>
      <c r="F577" s="223"/>
      <c r="G577" s="223"/>
      <c r="H577" s="223"/>
      <c r="I577" s="223"/>
      <c r="J577" s="223"/>
      <c r="K577" s="223"/>
      <c r="L577" s="223"/>
      <c r="M577" s="223"/>
    </row>
    <row r="578" spans="1:13" s="191" customFormat="1">
      <c r="A578" s="224"/>
      <c r="B578" s="224"/>
      <c r="C578" s="224"/>
      <c r="D578" s="224"/>
      <c r="E578" s="223"/>
      <c r="F578" s="223"/>
      <c r="G578" s="223"/>
      <c r="H578" s="223"/>
      <c r="I578" s="223"/>
      <c r="J578" s="223"/>
      <c r="K578" s="223"/>
      <c r="L578" s="223"/>
      <c r="M578" s="223"/>
    </row>
    <row r="579" spans="1:13" s="191" customFormat="1">
      <c r="A579" s="224"/>
      <c r="B579" s="224"/>
      <c r="C579" s="224"/>
      <c r="D579" s="224"/>
      <c r="E579" s="223"/>
      <c r="F579" s="223"/>
      <c r="G579" s="223"/>
      <c r="H579" s="223"/>
      <c r="I579" s="223"/>
      <c r="J579" s="223"/>
      <c r="K579" s="223"/>
      <c r="L579" s="223"/>
      <c r="M579" s="223"/>
    </row>
    <row r="580" spans="1:13" s="191" customFormat="1">
      <c r="A580" s="224"/>
      <c r="B580" s="224"/>
      <c r="C580" s="224"/>
      <c r="D580" s="224"/>
      <c r="E580" s="223"/>
      <c r="F580" s="223"/>
      <c r="G580" s="223"/>
      <c r="H580" s="223"/>
      <c r="I580" s="223"/>
      <c r="J580" s="223"/>
      <c r="K580" s="223"/>
      <c r="L580" s="223"/>
      <c r="M580" s="223"/>
    </row>
    <row r="581" spans="1:13" s="191" customFormat="1">
      <c r="A581" s="224"/>
      <c r="B581" s="224"/>
      <c r="C581" s="224"/>
      <c r="D581" s="224"/>
      <c r="E581" s="223"/>
      <c r="F581" s="223"/>
      <c r="G581" s="223"/>
      <c r="H581" s="223"/>
      <c r="I581" s="223"/>
      <c r="J581" s="223"/>
      <c r="K581" s="223"/>
      <c r="L581" s="223"/>
      <c r="M581" s="223"/>
    </row>
    <row r="582" spans="1:13" s="191" customFormat="1">
      <c r="A582" s="224"/>
      <c r="B582" s="224"/>
      <c r="C582" s="224"/>
      <c r="D582" s="224"/>
      <c r="E582" s="223"/>
      <c r="F582" s="223"/>
      <c r="G582" s="223"/>
      <c r="H582" s="223"/>
      <c r="I582" s="223"/>
      <c r="J582" s="223"/>
      <c r="K582" s="223"/>
      <c r="L582" s="223"/>
      <c r="M582" s="223"/>
    </row>
    <row r="583" spans="1:13" s="191" customFormat="1">
      <c r="A583" s="224"/>
      <c r="B583" s="224"/>
      <c r="C583" s="224"/>
      <c r="D583" s="224"/>
      <c r="E583" s="223"/>
      <c r="F583" s="223"/>
      <c r="G583" s="223"/>
      <c r="H583" s="223"/>
      <c r="I583" s="223"/>
      <c r="J583" s="223"/>
      <c r="K583" s="223"/>
      <c r="L583" s="223"/>
      <c r="M583" s="223"/>
    </row>
    <row r="584" spans="1:13" s="191" customFormat="1">
      <c r="A584" s="224"/>
      <c r="B584" s="224"/>
      <c r="C584" s="224"/>
      <c r="D584" s="224"/>
      <c r="E584" s="223"/>
      <c r="F584" s="223"/>
      <c r="G584" s="223"/>
      <c r="H584" s="223"/>
      <c r="I584" s="223"/>
      <c r="J584" s="223"/>
      <c r="K584" s="223"/>
      <c r="L584" s="223"/>
      <c r="M584" s="223"/>
    </row>
    <row r="585" spans="1:13" s="191" customFormat="1">
      <c r="A585" s="224"/>
      <c r="B585" s="224"/>
      <c r="C585" s="224"/>
      <c r="D585" s="224"/>
      <c r="E585" s="223"/>
      <c r="F585" s="223"/>
      <c r="G585" s="223"/>
      <c r="H585" s="223"/>
      <c r="I585" s="223"/>
      <c r="J585" s="223"/>
      <c r="K585" s="223"/>
      <c r="L585" s="223"/>
      <c r="M585" s="223"/>
    </row>
    <row r="586" spans="1:13" s="191" customFormat="1">
      <c r="A586" s="224"/>
      <c r="B586" s="224"/>
      <c r="C586" s="224"/>
      <c r="D586" s="224"/>
      <c r="E586" s="223"/>
      <c r="F586" s="223"/>
      <c r="G586" s="223"/>
      <c r="H586" s="223"/>
      <c r="I586" s="223"/>
      <c r="J586" s="223"/>
      <c r="K586" s="223"/>
      <c r="L586" s="223"/>
      <c r="M586" s="223"/>
    </row>
    <row r="587" spans="1:13" s="191" customFormat="1">
      <c r="A587" s="224"/>
      <c r="B587" s="224"/>
      <c r="C587" s="224"/>
      <c r="D587" s="224"/>
      <c r="E587" s="223"/>
      <c r="F587" s="223"/>
      <c r="G587" s="223"/>
      <c r="H587" s="223"/>
      <c r="I587" s="223"/>
      <c r="J587" s="223"/>
      <c r="K587" s="223"/>
      <c r="L587" s="223"/>
      <c r="M587" s="223"/>
    </row>
    <row r="588" spans="1:13" s="191" customFormat="1">
      <c r="A588" s="224"/>
      <c r="B588" s="224"/>
      <c r="C588" s="224"/>
      <c r="D588" s="224"/>
      <c r="E588" s="223"/>
      <c r="F588" s="223"/>
      <c r="G588" s="223"/>
      <c r="H588" s="223"/>
      <c r="I588" s="223"/>
      <c r="J588" s="223"/>
      <c r="K588" s="223"/>
      <c r="L588" s="223"/>
      <c r="M588" s="223"/>
    </row>
    <row r="589" spans="1:13" s="191" customFormat="1">
      <c r="A589" s="224"/>
      <c r="B589" s="224"/>
      <c r="C589" s="224"/>
      <c r="D589" s="224"/>
      <c r="E589" s="223"/>
      <c r="F589" s="223"/>
      <c r="G589" s="223"/>
      <c r="H589" s="223"/>
      <c r="I589" s="223"/>
      <c r="J589" s="223"/>
      <c r="K589" s="223"/>
      <c r="L589" s="223"/>
      <c r="M589" s="223"/>
    </row>
    <row r="590" spans="1:13" s="191" customFormat="1">
      <c r="A590" s="224"/>
      <c r="B590" s="224"/>
      <c r="C590" s="224"/>
      <c r="D590" s="224"/>
      <c r="E590" s="223"/>
      <c r="F590" s="223"/>
      <c r="G590" s="223"/>
      <c r="H590" s="223"/>
      <c r="I590" s="223"/>
      <c r="J590" s="223"/>
      <c r="K590" s="223"/>
      <c r="L590" s="223"/>
      <c r="M590" s="223"/>
    </row>
    <row r="591" spans="1:13" s="191" customFormat="1">
      <c r="A591" s="224"/>
      <c r="B591" s="224"/>
      <c r="C591" s="224"/>
      <c r="D591" s="224"/>
      <c r="E591" s="223"/>
      <c r="F591" s="223"/>
      <c r="G591" s="223"/>
      <c r="H591" s="223"/>
      <c r="I591" s="223"/>
      <c r="J591" s="223"/>
      <c r="K591" s="223"/>
      <c r="L591" s="223"/>
      <c r="M591" s="223"/>
    </row>
    <row r="592" spans="1:13" s="191" customFormat="1">
      <c r="A592" s="224"/>
      <c r="B592" s="224"/>
      <c r="C592" s="224"/>
      <c r="D592" s="224"/>
      <c r="E592" s="223"/>
      <c r="F592" s="223"/>
      <c r="G592" s="223"/>
      <c r="H592" s="223"/>
      <c r="I592" s="223"/>
      <c r="J592" s="223"/>
      <c r="K592" s="223"/>
      <c r="L592" s="223"/>
      <c r="M592" s="223"/>
    </row>
    <row r="593" spans="1:13" s="191" customFormat="1">
      <c r="A593" s="224"/>
      <c r="B593" s="224"/>
      <c r="C593" s="224"/>
      <c r="D593" s="224"/>
      <c r="E593" s="223"/>
      <c r="F593" s="223"/>
      <c r="G593" s="223"/>
      <c r="H593" s="223"/>
      <c r="I593" s="223"/>
      <c r="J593" s="223"/>
      <c r="K593" s="223"/>
      <c r="L593" s="223"/>
      <c r="M593" s="223"/>
    </row>
    <row r="594" spans="1:13" s="191" customFormat="1">
      <c r="A594" s="224"/>
      <c r="B594" s="224"/>
      <c r="C594" s="224"/>
      <c r="D594" s="224"/>
      <c r="E594" s="223"/>
      <c r="F594" s="223"/>
      <c r="G594" s="223"/>
      <c r="H594" s="223"/>
      <c r="I594" s="223"/>
      <c r="J594" s="223"/>
      <c r="K594" s="223"/>
      <c r="L594" s="223"/>
      <c r="M594" s="223"/>
    </row>
    <row r="595" spans="1:13" s="191" customFormat="1">
      <c r="A595" s="224"/>
      <c r="B595" s="224"/>
      <c r="C595" s="224"/>
      <c r="D595" s="224"/>
      <c r="E595" s="223"/>
      <c r="F595" s="223"/>
      <c r="G595" s="223"/>
      <c r="H595" s="223"/>
      <c r="I595" s="223"/>
      <c r="J595" s="223"/>
      <c r="K595" s="223"/>
      <c r="L595" s="223"/>
      <c r="M595" s="223"/>
    </row>
  </sheetData>
  <sheetProtection sheet="1" objects="1" scenarios="1"/>
  <mergeCells count="3">
    <mergeCell ref="A1:N1"/>
    <mergeCell ref="A2:N2"/>
    <mergeCell ref="A3:N3"/>
  </mergeCells>
  <conditionalFormatting sqref="B66:B67 C64:C67">
    <cfRule type="cellIs" dxfId="1" priority="3" stopIfTrue="1" operator="equal">
      <formula>"tie to PF Core IS"</formula>
    </cfRule>
  </conditionalFormatting>
  <conditionalFormatting sqref="B121:B122 C119:C122">
    <cfRule type="cellIs" dxfId="0" priority="2"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2" manualBreakCount="2">
    <brk id="63" max="13" man="1"/>
    <brk id="118"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20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6.5703125" style="75" customWidth="1"/>
    <col min="2" max="2" width="45.7109375" style="75" customWidth="1"/>
    <col min="3" max="14" width="9.7109375" style="87" customWidth="1"/>
    <col min="15" max="15" width="1.7109375" style="75" customWidth="1"/>
    <col min="16" max="16384" width="9.28515625" style="75"/>
  </cols>
  <sheetData>
    <row r="1" spans="1:15" collapsed="1">
      <c r="A1" s="723" t="s">
        <v>28</v>
      </c>
      <c r="B1" s="723"/>
      <c r="C1" s="723"/>
      <c r="D1" s="723"/>
      <c r="E1" s="723"/>
      <c r="F1" s="723"/>
      <c r="G1" s="723"/>
      <c r="H1" s="723"/>
      <c r="I1" s="723"/>
      <c r="J1" s="723"/>
      <c r="K1" s="723"/>
      <c r="L1" s="723"/>
      <c r="M1" s="723"/>
      <c r="N1" s="723"/>
      <c r="O1" s="723"/>
    </row>
    <row r="2" spans="1:15">
      <c r="A2" s="723" t="s">
        <v>221</v>
      </c>
      <c r="B2" s="723"/>
      <c r="C2" s="723"/>
      <c r="D2" s="723"/>
      <c r="E2" s="723"/>
      <c r="F2" s="723"/>
      <c r="G2" s="723"/>
      <c r="H2" s="723"/>
      <c r="I2" s="723"/>
      <c r="J2" s="723"/>
      <c r="K2" s="723"/>
      <c r="L2" s="723"/>
      <c r="M2" s="723"/>
      <c r="N2" s="723"/>
      <c r="O2" s="723"/>
    </row>
    <row r="3" spans="1:15">
      <c r="A3" s="723" t="s">
        <v>222</v>
      </c>
      <c r="B3" s="723"/>
      <c r="C3" s="723"/>
      <c r="D3" s="723"/>
      <c r="E3" s="723"/>
      <c r="F3" s="723"/>
      <c r="G3" s="723"/>
      <c r="H3" s="723"/>
      <c r="I3" s="723"/>
      <c r="J3" s="723"/>
      <c r="K3" s="723"/>
      <c r="L3" s="723"/>
      <c r="M3" s="723"/>
      <c r="N3" s="723"/>
      <c r="O3" s="723"/>
    </row>
    <row r="4" spans="1:15">
      <c r="B4" s="84"/>
      <c r="C4" s="85"/>
      <c r="D4" s="85"/>
      <c r="E4" s="85"/>
      <c r="F4" s="85"/>
      <c r="G4" s="85"/>
      <c r="H4" s="85"/>
      <c r="I4" s="85"/>
      <c r="J4" s="85"/>
      <c r="K4" s="85"/>
      <c r="L4" s="85"/>
      <c r="M4" s="85"/>
      <c r="N4" s="85"/>
    </row>
    <row r="5" spans="1:15">
      <c r="B5" s="84"/>
      <c r="C5" s="67" t="s">
        <v>3</v>
      </c>
      <c r="D5" s="67" t="s">
        <v>4</v>
      </c>
      <c r="E5" s="67" t="s">
        <v>5</v>
      </c>
      <c r="F5" s="67" t="s">
        <v>6</v>
      </c>
      <c r="G5" s="424" t="s">
        <v>3</v>
      </c>
      <c r="H5" s="435" t="s">
        <v>4</v>
      </c>
      <c r="I5" s="561" t="s">
        <v>5</v>
      </c>
      <c r="J5" s="608" t="s">
        <v>6</v>
      </c>
      <c r="K5" s="626" t="s">
        <v>3</v>
      </c>
      <c r="L5" s="637" t="s">
        <v>4</v>
      </c>
      <c r="M5" s="655" t="s">
        <v>5</v>
      </c>
      <c r="N5" s="661" t="s">
        <v>6</v>
      </c>
    </row>
    <row r="6" spans="1:15">
      <c r="A6" s="84" t="s">
        <v>7</v>
      </c>
      <c r="B6" s="84"/>
      <c r="C6" s="68" t="s">
        <v>157</v>
      </c>
      <c r="D6" s="68" t="s">
        <v>157</v>
      </c>
      <c r="E6" s="68" t="s">
        <v>157</v>
      </c>
      <c r="F6" s="68" t="s">
        <v>157</v>
      </c>
      <c r="G6" s="68" t="s">
        <v>173</v>
      </c>
      <c r="H6" s="68" t="s">
        <v>173</v>
      </c>
      <c r="I6" s="68" t="s">
        <v>173</v>
      </c>
      <c r="J6" s="68" t="s">
        <v>173</v>
      </c>
      <c r="K6" s="68" t="s">
        <v>213</v>
      </c>
      <c r="L6" s="68" t="s">
        <v>213</v>
      </c>
      <c r="M6" s="68" t="s">
        <v>213</v>
      </c>
      <c r="N6" s="68" t="s">
        <v>213</v>
      </c>
    </row>
    <row r="7" spans="1:15" ht="5.25" customHeight="1">
      <c r="B7" s="415"/>
      <c r="C7" s="86"/>
      <c r="D7" s="86"/>
      <c r="E7" s="86"/>
      <c r="F7" s="86"/>
      <c r="G7" s="86"/>
      <c r="H7" s="86"/>
      <c r="I7" s="86"/>
      <c r="J7" s="86"/>
      <c r="K7" s="86"/>
      <c r="L7" s="86"/>
      <c r="M7" s="86"/>
      <c r="N7" s="86"/>
    </row>
    <row r="8" spans="1:15">
      <c r="B8" s="75" t="s">
        <v>12</v>
      </c>
      <c r="C8" s="86"/>
      <c r="D8" s="86"/>
      <c r="E8" s="86"/>
      <c r="F8" s="86"/>
      <c r="G8" s="86"/>
      <c r="H8" s="86"/>
      <c r="I8" s="86"/>
      <c r="J8" s="86"/>
      <c r="K8" s="86"/>
      <c r="L8" s="86"/>
      <c r="M8" s="86"/>
      <c r="N8" s="86"/>
    </row>
    <row r="9" spans="1:15">
      <c r="B9" s="75" t="s">
        <v>32</v>
      </c>
      <c r="C9" s="101">
        <v>5217</v>
      </c>
      <c r="D9" s="101">
        <v>4857</v>
      </c>
      <c r="E9" s="447">
        <v>3308</v>
      </c>
      <c r="F9" s="447">
        <v>4225</v>
      </c>
      <c r="G9" s="447">
        <v>4696</v>
      </c>
      <c r="H9" s="447">
        <v>4592</v>
      </c>
      <c r="I9" s="447">
        <v>4939</v>
      </c>
      <c r="J9" s="447">
        <v>5794</v>
      </c>
      <c r="K9" s="447">
        <v>5906</v>
      </c>
      <c r="L9" s="447">
        <v>6338</v>
      </c>
      <c r="M9" s="447">
        <v>7415</v>
      </c>
      <c r="N9" s="197">
        <v>8647</v>
      </c>
    </row>
    <row r="10" spans="1:15">
      <c r="B10" s="75" t="s">
        <v>33</v>
      </c>
      <c r="C10" s="126">
        <v>431</v>
      </c>
      <c r="D10" s="126">
        <v>418</v>
      </c>
      <c r="E10" s="493">
        <v>641</v>
      </c>
      <c r="F10" s="493">
        <v>1035</v>
      </c>
      <c r="G10" s="493">
        <v>594</v>
      </c>
      <c r="H10" s="493">
        <v>455</v>
      </c>
      <c r="I10" s="493">
        <v>386</v>
      </c>
      <c r="J10" s="493">
        <v>848</v>
      </c>
      <c r="K10" s="493">
        <v>590</v>
      </c>
      <c r="L10" s="493">
        <v>614</v>
      </c>
      <c r="M10" s="493">
        <v>619</v>
      </c>
      <c r="N10" s="230">
        <v>1052</v>
      </c>
    </row>
    <row r="11" spans="1:15" ht="13.5">
      <c r="B11" s="75" t="s">
        <v>216</v>
      </c>
      <c r="C11" s="126">
        <v>42</v>
      </c>
      <c r="D11" s="126">
        <v>36</v>
      </c>
      <c r="E11" s="493">
        <v>174</v>
      </c>
      <c r="F11" s="493">
        <v>43</v>
      </c>
      <c r="G11" s="493">
        <v>45</v>
      </c>
      <c r="H11" s="493">
        <v>46</v>
      </c>
      <c r="I11" s="493">
        <v>102</v>
      </c>
      <c r="J11" s="493">
        <v>0</v>
      </c>
      <c r="K11" s="493">
        <v>0</v>
      </c>
      <c r="L11" s="493">
        <v>0</v>
      </c>
      <c r="M11" s="493">
        <v>0</v>
      </c>
      <c r="N11" s="230">
        <v>0</v>
      </c>
    </row>
    <row r="12" spans="1:15">
      <c r="B12" s="75" t="s">
        <v>34</v>
      </c>
      <c r="C12" s="126">
        <v>298</v>
      </c>
      <c r="D12" s="126">
        <v>320</v>
      </c>
      <c r="E12" s="493">
        <v>348</v>
      </c>
      <c r="F12" s="493">
        <v>264</v>
      </c>
      <c r="G12" s="493">
        <v>184</v>
      </c>
      <c r="H12" s="493">
        <v>184</v>
      </c>
      <c r="I12" s="493">
        <v>240</v>
      </c>
      <c r="J12" s="493">
        <v>322</v>
      </c>
      <c r="K12" s="493">
        <v>293</v>
      </c>
      <c r="L12" s="493">
        <v>331</v>
      </c>
      <c r="M12" s="493">
        <v>398</v>
      </c>
      <c r="N12" s="230">
        <v>352</v>
      </c>
    </row>
    <row r="13" spans="1:15" s="84" customFormat="1">
      <c r="B13" s="75" t="s">
        <v>137</v>
      </c>
      <c r="C13" s="404">
        <v>422</v>
      </c>
      <c r="D13" s="404">
        <v>503</v>
      </c>
      <c r="E13" s="494">
        <v>501</v>
      </c>
      <c r="F13" s="494">
        <v>539</v>
      </c>
      <c r="G13" s="494">
        <v>518</v>
      </c>
      <c r="H13" s="494">
        <v>386</v>
      </c>
      <c r="I13" s="494">
        <v>345</v>
      </c>
      <c r="J13" s="494">
        <v>328</v>
      </c>
      <c r="K13" s="494">
        <v>330</v>
      </c>
      <c r="L13" s="494">
        <v>436</v>
      </c>
      <c r="M13" s="494">
        <v>570</v>
      </c>
      <c r="N13" s="241">
        <v>514</v>
      </c>
    </row>
    <row r="14" spans="1:15">
      <c r="B14" s="84" t="s">
        <v>11</v>
      </c>
      <c r="C14" s="378">
        <f t="shared" ref="C14:E14" si="0">SUM(C9:C13)</f>
        <v>6410</v>
      </c>
      <c r="D14" s="378">
        <f t="shared" si="0"/>
        <v>6134</v>
      </c>
      <c r="E14" s="495">
        <f t="shared" si="0"/>
        <v>4972</v>
      </c>
      <c r="F14" s="495">
        <f t="shared" ref="F14:G14" si="1">SUM(F9:F13)</f>
        <v>6106</v>
      </c>
      <c r="G14" s="495">
        <f t="shared" si="1"/>
        <v>6037</v>
      </c>
      <c r="H14" s="495">
        <f t="shared" ref="H14:I14" si="2">SUM(H9:H13)</f>
        <v>5663</v>
      </c>
      <c r="I14" s="495">
        <f t="shared" si="2"/>
        <v>6012</v>
      </c>
      <c r="J14" s="495">
        <f>SUM(J9:J13)</f>
        <v>7292</v>
      </c>
      <c r="K14" s="495">
        <f>SUM(K9:K13)</f>
        <v>7119</v>
      </c>
      <c r="L14" s="495">
        <f>SUM(L9:L13)</f>
        <v>7719</v>
      </c>
      <c r="M14" s="495">
        <f>SUM(M9:M13)</f>
        <v>9002</v>
      </c>
      <c r="N14" s="253">
        <f>SUM(N9:N13)</f>
        <v>10565</v>
      </c>
    </row>
    <row r="15" spans="1:15">
      <c r="C15" s="126"/>
      <c r="D15" s="126"/>
      <c r="E15" s="493"/>
      <c r="F15" s="493"/>
      <c r="G15" s="493"/>
      <c r="H15" s="493"/>
      <c r="I15" s="493"/>
      <c r="J15" s="493"/>
      <c r="K15" s="493"/>
      <c r="L15" s="493"/>
      <c r="M15" s="493"/>
      <c r="N15" s="230"/>
    </row>
    <row r="16" spans="1:15" s="84" customFormat="1">
      <c r="B16" s="75" t="s">
        <v>34</v>
      </c>
      <c r="C16" s="126">
        <v>92</v>
      </c>
      <c r="D16" s="126">
        <v>131</v>
      </c>
      <c r="E16" s="493">
        <v>174</v>
      </c>
      <c r="F16" s="493">
        <v>65</v>
      </c>
      <c r="G16" s="493">
        <v>80</v>
      </c>
      <c r="H16" s="493">
        <v>90</v>
      </c>
      <c r="I16" s="493">
        <v>109</v>
      </c>
      <c r="J16" s="493">
        <v>54</v>
      </c>
      <c r="K16" s="493">
        <v>90</v>
      </c>
      <c r="L16" s="493">
        <v>134</v>
      </c>
      <c r="M16" s="493">
        <v>145</v>
      </c>
      <c r="N16" s="230">
        <v>160</v>
      </c>
    </row>
    <row r="17" spans="1:14" s="84" customFormat="1">
      <c r="B17" s="75" t="s">
        <v>13</v>
      </c>
      <c r="C17" s="126">
        <v>286</v>
      </c>
      <c r="D17" s="126">
        <v>281</v>
      </c>
      <c r="E17" s="493">
        <v>281</v>
      </c>
      <c r="F17" s="493">
        <v>282</v>
      </c>
      <c r="G17" s="493">
        <v>264</v>
      </c>
      <c r="H17" s="493">
        <v>259</v>
      </c>
      <c r="I17" s="493">
        <v>249</v>
      </c>
      <c r="J17" s="493">
        <v>253</v>
      </c>
      <c r="K17" s="493">
        <v>236</v>
      </c>
      <c r="L17" s="493">
        <v>222</v>
      </c>
      <c r="M17" s="493">
        <v>211</v>
      </c>
      <c r="N17" s="230">
        <v>209</v>
      </c>
    </row>
    <row r="18" spans="1:14" s="84" customFormat="1">
      <c r="B18" s="75" t="s">
        <v>169</v>
      </c>
      <c r="C18" s="126">
        <v>400</v>
      </c>
      <c r="D18" s="126">
        <v>324</v>
      </c>
      <c r="E18" s="493">
        <v>243</v>
      </c>
      <c r="F18" s="493">
        <v>458</v>
      </c>
      <c r="G18" s="493">
        <v>373</v>
      </c>
      <c r="H18" s="493">
        <v>366</v>
      </c>
      <c r="I18" s="493">
        <v>357</v>
      </c>
      <c r="J18" s="493">
        <v>1293</v>
      </c>
      <c r="K18" s="493">
        <v>1234</v>
      </c>
      <c r="L18" s="493">
        <v>1221</v>
      </c>
      <c r="M18" s="493">
        <v>1287</v>
      </c>
      <c r="N18" s="230">
        <v>1318</v>
      </c>
    </row>
    <row r="19" spans="1:14" s="84" customFormat="1">
      <c r="B19" s="75" t="s">
        <v>9</v>
      </c>
      <c r="C19" s="126">
        <v>458</v>
      </c>
      <c r="D19" s="126">
        <v>415</v>
      </c>
      <c r="E19" s="493">
        <v>454</v>
      </c>
      <c r="F19" s="493">
        <v>482</v>
      </c>
      <c r="G19" s="493">
        <v>751</v>
      </c>
      <c r="H19" s="493">
        <v>721</v>
      </c>
      <c r="I19" s="493">
        <v>731</v>
      </c>
      <c r="J19" s="493">
        <v>658</v>
      </c>
      <c r="K19" s="493">
        <v>664</v>
      </c>
      <c r="L19" s="493">
        <v>677</v>
      </c>
      <c r="M19" s="493">
        <v>699</v>
      </c>
      <c r="N19" s="230">
        <v>641</v>
      </c>
    </row>
    <row r="20" spans="1:14" s="84" customFormat="1">
      <c r="B20" s="75" t="s">
        <v>138</v>
      </c>
      <c r="C20" s="126">
        <v>987</v>
      </c>
      <c r="D20" s="126">
        <v>910</v>
      </c>
      <c r="E20" s="493">
        <v>826</v>
      </c>
      <c r="F20" s="493">
        <v>735</v>
      </c>
      <c r="G20" s="493">
        <v>680</v>
      </c>
      <c r="H20" s="493">
        <v>633</v>
      </c>
      <c r="I20" s="493">
        <v>583</v>
      </c>
      <c r="J20" s="493">
        <v>531</v>
      </c>
      <c r="K20" s="493">
        <v>498</v>
      </c>
      <c r="L20" s="493">
        <v>484</v>
      </c>
      <c r="M20" s="493">
        <v>469</v>
      </c>
      <c r="N20" s="230">
        <v>451</v>
      </c>
    </row>
    <row r="21" spans="1:14">
      <c r="B21" s="75" t="s">
        <v>8</v>
      </c>
      <c r="C21" s="404">
        <v>9764</v>
      </c>
      <c r="D21" s="404">
        <v>9763</v>
      </c>
      <c r="E21" s="494">
        <v>9763</v>
      </c>
      <c r="F21" s="494">
        <v>9762</v>
      </c>
      <c r="G21" s="494">
        <v>9763</v>
      </c>
      <c r="H21" s="494">
        <v>9763</v>
      </c>
      <c r="I21" s="494">
        <v>9764</v>
      </c>
      <c r="J21" s="494">
        <v>9764</v>
      </c>
      <c r="K21" s="494">
        <v>9763</v>
      </c>
      <c r="L21" s="494">
        <v>9763</v>
      </c>
      <c r="M21" s="494">
        <v>9764</v>
      </c>
      <c r="N21" s="241">
        <v>9765</v>
      </c>
    </row>
    <row r="22" spans="1:14" ht="12.75" thickBot="1">
      <c r="B22" s="84" t="s">
        <v>18</v>
      </c>
      <c r="C22" s="416">
        <f t="shared" ref="C22:F22" si="3">SUM(C14:C21)</f>
        <v>18397</v>
      </c>
      <c r="D22" s="416">
        <f t="shared" si="3"/>
        <v>17958</v>
      </c>
      <c r="E22" s="496">
        <f t="shared" si="3"/>
        <v>16713</v>
      </c>
      <c r="F22" s="496">
        <f t="shared" si="3"/>
        <v>17890</v>
      </c>
      <c r="G22" s="496">
        <f t="shared" ref="G22:H22" si="4">SUM(G14:G21)</f>
        <v>17948</v>
      </c>
      <c r="H22" s="496">
        <f t="shared" si="4"/>
        <v>17495</v>
      </c>
      <c r="I22" s="496">
        <f t="shared" ref="I22:J22" si="5">SUM(I14:I21)</f>
        <v>17805</v>
      </c>
      <c r="J22" s="496">
        <f t="shared" si="5"/>
        <v>19845</v>
      </c>
      <c r="K22" s="496">
        <f>SUM(K14:K21)</f>
        <v>19604</v>
      </c>
      <c r="L22" s="496">
        <f>SUM(L14:L21)</f>
        <v>20220</v>
      </c>
      <c r="M22" s="496">
        <f>SUM(M14:M21)</f>
        <v>21577</v>
      </c>
      <c r="N22" s="254">
        <f>SUM(N14:N21)</f>
        <v>23109</v>
      </c>
    </row>
    <row r="23" spans="1:14" ht="12.75" thickTop="1">
      <c r="B23" s="84"/>
      <c r="C23" s="378"/>
      <c r="D23" s="378"/>
      <c r="E23" s="495"/>
      <c r="F23" s="495"/>
      <c r="G23" s="495"/>
      <c r="H23" s="495"/>
      <c r="I23" s="495"/>
      <c r="J23" s="495"/>
      <c r="K23" s="495"/>
      <c r="L23" s="495"/>
      <c r="M23" s="495"/>
      <c r="N23" s="253"/>
    </row>
    <row r="24" spans="1:14">
      <c r="A24" s="84" t="s">
        <v>14</v>
      </c>
      <c r="B24" s="84"/>
      <c r="C24" s="126"/>
      <c r="D24" s="126"/>
      <c r="E24" s="493"/>
      <c r="F24" s="493"/>
      <c r="G24" s="493"/>
      <c r="H24" s="493"/>
      <c r="I24" s="493"/>
      <c r="J24" s="493"/>
      <c r="K24" s="493"/>
      <c r="L24" s="493"/>
      <c r="M24" s="493"/>
      <c r="N24" s="230"/>
    </row>
    <row r="25" spans="1:14">
      <c r="B25" s="84"/>
      <c r="C25" s="126"/>
      <c r="D25" s="126"/>
      <c r="E25" s="493"/>
      <c r="F25" s="493"/>
      <c r="G25" s="493"/>
      <c r="H25" s="493"/>
      <c r="I25" s="493"/>
      <c r="J25" s="493"/>
      <c r="K25" s="493"/>
      <c r="L25" s="493"/>
      <c r="M25" s="493"/>
      <c r="N25" s="230"/>
    </row>
    <row r="26" spans="1:14">
      <c r="B26" s="75" t="s">
        <v>15</v>
      </c>
      <c r="C26" s="126"/>
      <c r="D26" s="126"/>
      <c r="E26" s="493"/>
      <c r="F26" s="493"/>
      <c r="G26" s="493"/>
      <c r="H26" s="493"/>
      <c r="I26" s="493"/>
      <c r="J26" s="493"/>
      <c r="K26" s="493"/>
      <c r="L26" s="493"/>
      <c r="M26" s="493"/>
      <c r="N26" s="230"/>
    </row>
    <row r="27" spans="1:14">
      <c r="B27" s="75" t="s">
        <v>35</v>
      </c>
      <c r="C27" s="101">
        <v>172</v>
      </c>
      <c r="D27" s="101">
        <v>167</v>
      </c>
      <c r="E27" s="447">
        <v>312</v>
      </c>
      <c r="F27" s="447">
        <v>253</v>
      </c>
      <c r="G27" s="447">
        <v>166</v>
      </c>
      <c r="H27" s="447">
        <v>180</v>
      </c>
      <c r="I27" s="447">
        <v>274</v>
      </c>
      <c r="J27" s="447">
        <v>292</v>
      </c>
      <c r="K27" s="447">
        <v>158</v>
      </c>
      <c r="L27" s="447">
        <v>177</v>
      </c>
      <c r="M27" s="447">
        <v>224</v>
      </c>
      <c r="N27" s="197">
        <v>295</v>
      </c>
    </row>
    <row r="28" spans="1:14" s="84" customFormat="1">
      <c r="B28" s="75" t="s">
        <v>36</v>
      </c>
      <c r="C28" s="126">
        <v>1204</v>
      </c>
      <c r="D28" s="126">
        <v>832</v>
      </c>
      <c r="E28" s="493">
        <v>1017</v>
      </c>
      <c r="F28" s="493">
        <v>1493</v>
      </c>
      <c r="G28" s="493">
        <v>931</v>
      </c>
      <c r="H28" s="493">
        <v>728</v>
      </c>
      <c r="I28" s="493">
        <v>695</v>
      </c>
      <c r="J28" s="493">
        <v>1375</v>
      </c>
      <c r="K28" s="493">
        <v>1064</v>
      </c>
      <c r="L28" s="493">
        <v>1222</v>
      </c>
      <c r="M28" s="493">
        <v>1108</v>
      </c>
      <c r="N28" s="230">
        <v>1689</v>
      </c>
    </row>
    <row r="29" spans="1:14" s="84" customFormat="1">
      <c r="B29" s="75" t="s">
        <v>37</v>
      </c>
      <c r="C29" s="404">
        <v>1551</v>
      </c>
      <c r="D29" s="404">
        <v>1061</v>
      </c>
      <c r="E29" s="494">
        <v>1053</v>
      </c>
      <c r="F29" s="494">
        <v>896</v>
      </c>
      <c r="G29" s="494">
        <v>1198</v>
      </c>
      <c r="H29" s="494">
        <v>731</v>
      </c>
      <c r="I29" s="494">
        <v>782</v>
      </c>
      <c r="J29" s="494">
        <v>1248</v>
      </c>
      <c r="K29" s="494">
        <v>1338</v>
      </c>
      <c r="L29" s="494">
        <v>1158</v>
      </c>
      <c r="M29" s="494">
        <v>855</v>
      </c>
      <c r="N29" s="241">
        <v>1116</v>
      </c>
    </row>
    <row r="30" spans="1:14">
      <c r="B30" s="84" t="s">
        <v>19</v>
      </c>
      <c r="C30" s="378">
        <f t="shared" ref="C30:J30" si="6">SUM(C27:C29)</f>
        <v>2927</v>
      </c>
      <c r="D30" s="378">
        <f t="shared" si="6"/>
        <v>2060</v>
      </c>
      <c r="E30" s="495">
        <f t="shared" si="6"/>
        <v>2382</v>
      </c>
      <c r="F30" s="495">
        <f t="shared" si="6"/>
        <v>2642</v>
      </c>
      <c r="G30" s="495">
        <f t="shared" si="6"/>
        <v>2295</v>
      </c>
      <c r="H30" s="495">
        <f t="shared" si="6"/>
        <v>1639</v>
      </c>
      <c r="I30" s="495">
        <f t="shared" si="6"/>
        <v>1751</v>
      </c>
      <c r="J30" s="495">
        <f t="shared" si="6"/>
        <v>2915</v>
      </c>
      <c r="K30" s="495">
        <f t="shared" ref="K30:L30" si="7">SUM(K27:K29)</f>
        <v>2560</v>
      </c>
      <c r="L30" s="495">
        <f t="shared" si="7"/>
        <v>2557</v>
      </c>
      <c r="M30" s="495">
        <f t="shared" ref="M30" si="8">SUM(M27:M29)</f>
        <v>2187</v>
      </c>
      <c r="N30" s="253">
        <f>SUM(N27:N29)</f>
        <v>3100</v>
      </c>
    </row>
    <row r="31" spans="1:14">
      <c r="C31" s="126"/>
      <c r="D31" s="126"/>
      <c r="E31" s="493"/>
      <c r="F31" s="493"/>
      <c r="G31" s="493"/>
      <c r="H31" s="493"/>
      <c r="I31" s="493"/>
      <c r="J31" s="493"/>
      <c r="K31" s="493"/>
      <c r="L31" s="493"/>
      <c r="M31" s="493"/>
      <c r="N31" s="230"/>
    </row>
    <row r="32" spans="1:14">
      <c r="B32" s="75" t="s">
        <v>73</v>
      </c>
      <c r="C32" s="126">
        <v>4392</v>
      </c>
      <c r="D32" s="126">
        <v>4394</v>
      </c>
      <c r="E32" s="493">
        <v>2670</v>
      </c>
      <c r="F32" s="493">
        <v>2671</v>
      </c>
      <c r="G32" s="493">
        <v>2672</v>
      </c>
      <c r="H32" s="493">
        <v>2673</v>
      </c>
      <c r="I32" s="493">
        <v>2674</v>
      </c>
      <c r="J32" s="493">
        <v>2675</v>
      </c>
      <c r="K32" s="493">
        <v>2675</v>
      </c>
      <c r="L32" s="493">
        <v>2676</v>
      </c>
      <c r="M32" s="493">
        <v>3604</v>
      </c>
      <c r="N32" s="230">
        <v>3605</v>
      </c>
    </row>
    <row r="33" spans="1:15" s="84" customFormat="1">
      <c r="B33" s="75" t="s">
        <v>169</v>
      </c>
      <c r="C33" s="126">
        <v>16</v>
      </c>
      <c r="D33" s="126">
        <v>13</v>
      </c>
      <c r="E33" s="493">
        <v>11</v>
      </c>
      <c r="F33" s="493">
        <v>18</v>
      </c>
      <c r="G33" s="493">
        <v>22</v>
      </c>
      <c r="H33" s="493">
        <v>20</v>
      </c>
      <c r="I33" s="493">
        <v>23</v>
      </c>
      <c r="J33" s="493">
        <v>505</v>
      </c>
      <c r="K33" s="493">
        <v>458</v>
      </c>
      <c r="L33" s="493">
        <v>436</v>
      </c>
      <c r="M33" s="493">
        <v>480</v>
      </c>
      <c r="N33" s="230">
        <v>418</v>
      </c>
    </row>
    <row r="34" spans="1:15">
      <c r="B34" s="75" t="s">
        <v>10</v>
      </c>
      <c r="C34" s="404">
        <v>1243</v>
      </c>
      <c r="D34" s="404">
        <v>1145</v>
      </c>
      <c r="E34" s="494">
        <v>991</v>
      </c>
      <c r="F34" s="494">
        <v>1167</v>
      </c>
      <c r="G34" s="494">
        <v>1363</v>
      </c>
      <c r="H34" s="494">
        <v>1186</v>
      </c>
      <c r="I34" s="494">
        <v>1122</v>
      </c>
      <c r="J34" s="494">
        <v>945</v>
      </c>
      <c r="K34" s="494">
        <v>890</v>
      </c>
      <c r="L34" s="494">
        <v>869</v>
      </c>
      <c r="M34" s="494">
        <v>924</v>
      </c>
      <c r="N34" s="241">
        <v>949</v>
      </c>
    </row>
    <row r="35" spans="1:15">
      <c r="B35" s="84" t="s">
        <v>16</v>
      </c>
      <c r="C35" s="378">
        <f t="shared" ref="C35:E35" si="9">SUM(C30:C34)</f>
        <v>8578</v>
      </c>
      <c r="D35" s="378">
        <f t="shared" si="9"/>
        <v>7612</v>
      </c>
      <c r="E35" s="495">
        <f t="shared" si="9"/>
        <v>6054</v>
      </c>
      <c r="F35" s="495">
        <f t="shared" ref="F35:G35" si="10">SUM(F30:F34)</f>
        <v>6498</v>
      </c>
      <c r="G35" s="495">
        <f t="shared" si="10"/>
        <v>6352</v>
      </c>
      <c r="H35" s="495">
        <f t="shared" ref="H35:I35" si="11">SUM(H30:H34)</f>
        <v>5518</v>
      </c>
      <c r="I35" s="495">
        <f t="shared" si="11"/>
        <v>5570</v>
      </c>
      <c r="J35" s="495">
        <f t="shared" ref="J35:K35" si="12">SUM(J30:J34)</f>
        <v>7040</v>
      </c>
      <c r="K35" s="495">
        <f t="shared" si="12"/>
        <v>6583</v>
      </c>
      <c r="L35" s="495">
        <f t="shared" ref="L35:M35" si="13">SUM(L30:L34)</f>
        <v>6538</v>
      </c>
      <c r="M35" s="495">
        <f t="shared" si="13"/>
        <v>7195</v>
      </c>
      <c r="N35" s="253">
        <f>SUM(N30:N34)</f>
        <v>8072</v>
      </c>
    </row>
    <row r="36" spans="1:15">
      <c r="C36" s="126"/>
      <c r="D36" s="126"/>
      <c r="E36" s="493"/>
      <c r="F36" s="493"/>
      <c r="G36" s="493"/>
      <c r="H36" s="493"/>
      <c r="I36" s="493"/>
      <c r="J36" s="493"/>
      <c r="K36" s="493"/>
      <c r="L36" s="493"/>
      <c r="M36" s="493"/>
      <c r="N36" s="230"/>
    </row>
    <row r="37" spans="1:15">
      <c r="B37" s="75" t="s">
        <v>17</v>
      </c>
      <c r="C37" s="126">
        <v>0</v>
      </c>
      <c r="D37" s="126">
        <v>0</v>
      </c>
      <c r="E37" s="493">
        <v>0</v>
      </c>
      <c r="F37" s="493">
        <v>0</v>
      </c>
      <c r="G37" s="493">
        <v>0</v>
      </c>
      <c r="H37" s="493">
        <v>0</v>
      </c>
      <c r="I37" s="493">
        <v>0</v>
      </c>
      <c r="J37" s="493">
        <v>0</v>
      </c>
      <c r="K37" s="493">
        <v>0</v>
      </c>
      <c r="L37" s="493">
        <v>0</v>
      </c>
      <c r="M37" s="493">
        <v>0</v>
      </c>
      <c r="N37" s="230">
        <v>0</v>
      </c>
    </row>
    <row r="38" spans="1:15">
      <c r="B38" s="75" t="s">
        <v>186</v>
      </c>
      <c r="C38" s="126">
        <v>10786</v>
      </c>
      <c r="D38" s="126">
        <v>10867</v>
      </c>
      <c r="E38" s="493">
        <v>10928</v>
      </c>
      <c r="F38" s="493">
        <v>10963</v>
      </c>
      <c r="G38" s="493">
        <v>11004</v>
      </c>
      <c r="H38" s="493">
        <v>11063</v>
      </c>
      <c r="I38" s="493">
        <v>11116</v>
      </c>
      <c r="J38" s="493">
        <v>11174</v>
      </c>
      <c r="K38" s="493">
        <v>11213</v>
      </c>
      <c r="L38" s="493">
        <v>11300</v>
      </c>
      <c r="M38" s="493">
        <v>11395</v>
      </c>
      <c r="N38" s="230">
        <v>11531</v>
      </c>
    </row>
    <row r="39" spans="1:15">
      <c r="B39" s="75" t="s">
        <v>38</v>
      </c>
      <c r="C39" s="126">
        <v>-5563</v>
      </c>
      <c r="D39" s="126">
        <v>-5563</v>
      </c>
      <c r="E39" s="493">
        <v>-5563</v>
      </c>
      <c r="F39" s="493">
        <v>-5563</v>
      </c>
      <c r="G39" s="493">
        <v>-5563</v>
      </c>
      <c r="H39" s="493">
        <v>-5563</v>
      </c>
      <c r="I39" s="493">
        <v>-5563</v>
      </c>
      <c r="J39" s="493">
        <v>-5563</v>
      </c>
      <c r="K39" s="493">
        <v>-5563</v>
      </c>
      <c r="L39" s="493">
        <v>-5563</v>
      </c>
      <c r="M39" s="493">
        <v>-5563</v>
      </c>
      <c r="N39" s="230">
        <v>-5563</v>
      </c>
    </row>
    <row r="40" spans="1:15">
      <c r="B40" s="75" t="s">
        <v>233</v>
      </c>
      <c r="C40" s="126">
        <v>5245</v>
      </c>
      <c r="D40" s="126">
        <v>5647</v>
      </c>
      <c r="E40" s="493">
        <v>5907</v>
      </c>
      <c r="F40" s="493">
        <v>6593</v>
      </c>
      <c r="G40" s="493">
        <v>6757</v>
      </c>
      <c r="H40" s="493">
        <v>7085</v>
      </c>
      <c r="I40" s="493">
        <v>7289</v>
      </c>
      <c r="J40" s="493">
        <v>7813</v>
      </c>
      <c r="K40" s="493">
        <v>7999</v>
      </c>
      <c r="L40" s="493">
        <v>8579</v>
      </c>
      <c r="M40" s="493">
        <v>9183</v>
      </c>
      <c r="N40" s="230">
        <v>9691</v>
      </c>
    </row>
    <row r="41" spans="1:15">
      <c r="B41" s="75" t="s">
        <v>234</v>
      </c>
      <c r="C41" s="126">
        <v>-649</v>
      </c>
      <c r="D41" s="126">
        <v>-605</v>
      </c>
      <c r="E41" s="493">
        <v>-613</v>
      </c>
      <c r="F41" s="493">
        <v>-601</v>
      </c>
      <c r="G41" s="493">
        <v>-602</v>
      </c>
      <c r="H41" s="493">
        <v>-608</v>
      </c>
      <c r="I41" s="493">
        <v>-607</v>
      </c>
      <c r="J41" s="493">
        <v>-619</v>
      </c>
      <c r="K41" s="493">
        <v>-628</v>
      </c>
      <c r="L41" s="493">
        <v>-634</v>
      </c>
      <c r="M41" s="493">
        <v>-633</v>
      </c>
      <c r="N41" s="230">
        <v>-622</v>
      </c>
    </row>
    <row r="42" spans="1:15">
      <c r="B42" s="84" t="s">
        <v>20</v>
      </c>
      <c r="C42" s="417">
        <f t="shared" ref="C42:D42" si="14">SUM(C37:C41)</f>
        <v>9819</v>
      </c>
      <c r="D42" s="417">
        <f t="shared" si="14"/>
        <v>10346</v>
      </c>
      <c r="E42" s="497">
        <f t="shared" ref="E42:F42" si="15">SUM(E37:E41)</f>
        <v>10659</v>
      </c>
      <c r="F42" s="497">
        <f t="shared" si="15"/>
        <v>11392</v>
      </c>
      <c r="G42" s="497">
        <f t="shared" ref="G42:H42" si="16">SUM(G37:G41)</f>
        <v>11596</v>
      </c>
      <c r="H42" s="497">
        <f t="shared" si="16"/>
        <v>11977</v>
      </c>
      <c r="I42" s="497">
        <f t="shared" ref="I42" si="17">SUM(I37:I41)</f>
        <v>12235</v>
      </c>
      <c r="J42" s="497">
        <f>SUM(J37:J41)</f>
        <v>12805</v>
      </c>
      <c r="K42" s="497">
        <f>SUM(K37:K41)</f>
        <v>13021</v>
      </c>
      <c r="L42" s="497">
        <f>SUM(L37:L41)</f>
        <v>13682</v>
      </c>
      <c r="M42" s="497">
        <f>SUM(M37:M41)</f>
        <v>14382</v>
      </c>
      <c r="N42" s="255">
        <f>SUM(N37:N41)</f>
        <v>15037</v>
      </c>
    </row>
    <row r="43" spans="1:15">
      <c r="B43" s="84"/>
      <c r="C43" s="417"/>
      <c r="D43" s="417"/>
      <c r="E43" s="497"/>
      <c r="F43" s="497"/>
      <c r="G43" s="497"/>
      <c r="H43" s="497"/>
      <c r="I43" s="497"/>
      <c r="J43" s="497"/>
      <c r="K43" s="497"/>
      <c r="L43" s="497"/>
      <c r="M43" s="497"/>
      <c r="N43" s="255"/>
    </row>
    <row r="44" spans="1:15" ht="12.75" thickBot="1">
      <c r="B44" s="84" t="s">
        <v>134</v>
      </c>
      <c r="C44" s="416">
        <f t="shared" ref="C44:E44" si="18">C35+C42</f>
        <v>18397</v>
      </c>
      <c r="D44" s="416">
        <f t="shared" si="18"/>
        <v>17958</v>
      </c>
      <c r="E44" s="496">
        <f t="shared" si="18"/>
        <v>16713</v>
      </c>
      <c r="F44" s="496">
        <f t="shared" ref="F44:G44" si="19">F35+F42</f>
        <v>17890</v>
      </c>
      <c r="G44" s="496">
        <f t="shared" si="19"/>
        <v>17948</v>
      </c>
      <c r="H44" s="496">
        <f t="shared" ref="H44:I44" si="20">H35+H42</f>
        <v>17495</v>
      </c>
      <c r="I44" s="496">
        <f t="shared" si="20"/>
        <v>17805</v>
      </c>
      <c r="J44" s="496">
        <f t="shared" ref="J44:K44" si="21">J35+J42</f>
        <v>19845</v>
      </c>
      <c r="K44" s="496">
        <f t="shared" si="21"/>
        <v>19604</v>
      </c>
      <c r="L44" s="496">
        <f t="shared" ref="L44:M44" si="22">L35+L42</f>
        <v>20220</v>
      </c>
      <c r="M44" s="496">
        <f t="shared" si="22"/>
        <v>21577</v>
      </c>
      <c r="N44" s="254">
        <f>N35+N42</f>
        <v>23109</v>
      </c>
    </row>
    <row r="45" spans="1:15" ht="12.75" thickTop="1">
      <c r="C45" s="119"/>
      <c r="D45" s="119"/>
      <c r="E45" s="119"/>
      <c r="F45" s="119"/>
      <c r="G45" s="119"/>
      <c r="H45" s="119"/>
      <c r="I45" s="119"/>
      <c r="J45" s="119"/>
      <c r="K45" s="119"/>
      <c r="L45" s="119"/>
      <c r="M45" s="119"/>
      <c r="N45" s="119"/>
    </row>
    <row r="46" spans="1:15">
      <c r="A46" s="728" t="s">
        <v>217</v>
      </c>
      <c r="B46" s="728"/>
      <c r="C46" s="728"/>
      <c r="D46" s="728"/>
      <c r="E46" s="728"/>
      <c r="F46" s="728"/>
      <c r="G46" s="728"/>
      <c r="H46" s="728"/>
      <c r="I46" s="728"/>
      <c r="J46" s="728"/>
      <c r="K46" s="728"/>
      <c r="L46" s="728"/>
      <c r="M46" s="728"/>
      <c r="N46" s="728"/>
      <c r="O46" s="728"/>
    </row>
    <row r="47" spans="1:15" ht="13.5" customHeight="1">
      <c r="A47" s="728"/>
      <c r="B47" s="728"/>
      <c r="C47" s="728"/>
      <c r="D47" s="728"/>
      <c r="E47" s="728"/>
      <c r="F47" s="728"/>
      <c r="G47" s="728"/>
      <c r="H47" s="728"/>
      <c r="I47" s="728"/>
      <c r="J47" s="728"/>
      <c r="K47" s="728"/>
      <c r="L47" s="728"/>
      <c r="M47" s="728"/>
      <c r="N47" s="728"/>
      <c r="O47" s="728"/>
    </row>
    <row r="48" spans="1:15">
      <c r="C48" s="623"/>
      <c r="D48" s="623"/>
      <c r="E48" s="623"/>
      <c r="F48" s="623"/>
      <c r="G48" s="623"/>
      <c r="H48" s="623"/>
      <c r="I48" s="623"/>
    </row>
    <row r="49" spans="3:14" s="209" customFormat="1">
      <c r="C49" s="363"/>
      <c r="D49" s="363"/>
      <c r="E49" s="363"/>
      <c r="F49" s="363"/>
      <c r="G49" s="363"/>
      <c r="H49" s="363"/>
      <c r="I49" s="363"/>
      <c r="J49" s="363"/>
      <c r="K49" s="363"/>
      <c r="L49" s="362"/>
      <c r="M49" s="362"/>
      <c r="N49" s="362"/>
    </row>
    <row r="50" spans="3:14" s="209" customFormat="1">
      <c r="C50" s="363"/>
      <c r="D50" s="363"/>
      <c r="E50" s="363"/>
      <c r="F50" s="363"/>
      <c r="G50" s="363"/>
      <c r="H50" s="363"/>
      <c r="I50" s="363"/>
      <c r="J50" s="363"/>
      <c r="K50" s="363"/>
      <c r="L50" s="363"/>
      <c r="M50" s="363"/>
      <c r="N50" s="362"/>
    </row>
    <row r="51" spans="3:14" s="209" customFormat="1">
      <c r="C51" s="306"/>
      <c r="D51" s="306"/>
      <c r="E51" s="306"/>
      <c r="F51" s="306"/>
      <c r="G51" s="306"/>
      <c r="H51" s="306"/>
      <c r="I51" s="306"/>
      <c r="J51" s="306"/>
      <c r="K51" s="306"/>
      <c r="L51" s="306"/>
      <c r="M51" s="306"/>
      <c r="N51" s="362"/>
    </row>
    <row r="52" spans="3:14" s="209" customFormat="1">
      <c r="C52" s="306"/>
      <c r="D52" s="306"/>
      <c r="E52" s="306"/>
      <c r="F52" s="306"/>
      <c r="G52" s="306"/>
      <c r="H52" s="306"/>
      <c r="I52" s="306"/>
      <c r="J52" s="306"/>
      <c r="K52" s="306"/>
      <c r="L52" s="306"/>
      <c r="M52" s="306"/>
      <c r="N52" s="362"/>
    </row>
    <row r="53" spans="3:14" s="209" customFormat="1">
      <c r="C53" s="306"/>
      <c r="D53" s="306"/>
      <c r="E53" s="306"/>
      <c r="F53" s="306"/>
      <c r="G53" s="306"/>
      <c r="H53" s="306"/>
      <c r="I53" s="306"/>
      <c r="J53" s="306"/>
      <c r="K53" s="306"/>
      <c r="L53" s="306"/>
      <c r="M53" s="306"/>
      <c r="N53" s="362"/>
    </row>
    <row r="54" spans="3:14" s="209" customFormat="1">
      <c r="C54" s="306"/>
      <c r="D54" s="306"/>
      <c r="E54" s="306"/>
      <c r="F54" s="306"/>
      <c r="G54" s="306"/>
      <c r="H54" s="306"/>
      <c r="I54" s="306"/>
      <c r="J54" s="306"/>
      <c r="K54" s="306"/>
      <c r="L54" s="306"/>
      <c r="M54" s="306"/>
      <c r="N54" s="362"/>
    </row>
    <row r="55" spans="3:14" s="209" customFormat="1">
      <c r="C55" s="306"/>
      <c r="D55" s="306"/>
      <c r="E55" s="306"/>
      <c r="F55" s="306"/>
      <c r="G55" s="306"/>
      <c r="H55" s="306"/>
      <c r="I55" s="306"/>
      <c r="J55" s="306"/>
      <c r="K55" s="306"/>
      <c r="L55" s="306"/>
      <c r="M55" s="306"/>
      <c r="N55" s="362"/>
    </row>
    <row r="56" spans="3:14" s="209" customFormat="1">
      <c r="C56" s="306"/>
      <c r="D56" s="306"/>
      <c r="E56" s="306"/>
      <c r="F56" s="306"/>
      <c r="G56" s="306"/>
      <c r="H56" s="306"/>
      <c r="I56" s="306"/>
      <c r="J56" s="306"/>
      <c r="K56" s="306"/>
      <c r="L56" s="306"/>
      <c r="M56" s="306"/>
      <c r="N56" s="362"/>
    </row>
    <row r="57" spans="3:14" s="209" customFormat="1">
      <c r="C57" s="306"/>
      <c r="D57" s="306"/>
      <c r="E57" s="306"/>
      <c r="F57" s="306"/>
      <c r="G57" s="306"/>
      <c r="H57" s="306"/>
      <c r="I57" s="306"/>
      <c r="J57" s="306"/>
      <c r="K57" s="306"/>
      <c r="L57" s="306"/>
      <c r="M57" s="306"/>
      <c r="N57" s="362"/>
    </row>
    <row r="58" spans="3:14" s="209" customFormat="1">
      <c r="C58" s="306"/>
      <c r="D58" s="306"/>
      <c r="E58" s="306"/>
      <c r="F58" s="306"/>
      <c r="G58" s="306"/>
      <c r="H58" s="306"/>
      <c r="I58" s="306"/>
      <c r="J58" s="306"/>
      <c r="K58" s="306"/>
      <c r="L58" s="306"/>
      <c r="M58" s="306"/>
      <c r="N58" s="362"/>
    </row>
    <row r="59" spans="3:14" s="209" customFormat="1">
      <c r="C59" s="306"/>
      <c r="D59" s="306"/>
      <c r="E59" s="306"/>
      <c r="F59" s="306"/>
      <c r="G59" s="306"/>
      <c r="H59" s="306"/>
      <c r="I59" s="306"/>
      <c r="J59" s="306"/>
      <c r="K59" s="306"/>
      <c r="L59" s="306"/>
      <c r="M59" s="306"/>
      <c r="N59" s="362"/>
    </row>
    <row r="60" spans="3:14" s="209" customFormat="1">
      <c r="C60" s="306"/>
      <c r="D60" s="306"/>
      <c r="E60" s="306"/>
      <c r="F60" s="306"/>
      <c r="G60" s="306"/>
      <c r="H60" s="306"/>
      <c r="I60" s="306"/>
      <c r="J60" s="306"/>
      <c r="K60" s="306"/>
      <c r="L60" s="306"/>
      <c r="M60" s="306"/>
      <c r="N60" s="362"/>
    </row>
    <row r="61" spans="3:14" s="209" customFormat="1">
      <c r="C61" s="306"/>
      <c r="D61" s="306"/>
      <c r="E61" s="306"/>
      <c r="F61" s="306"/>
      <c r="G61" s="306"/>
      <c r="H61" s="306"/>
      <c r="I61" s="306"/>
      <c r="J61" s="306"/>
      <c r="K61" s="306"/>
      <c r="L61" s="306"/>
      <c r="M61" s="306"/>
      <c r="N61" s="362"/>
    </row>
    <row r="62" spans="3:14" s="209" customFormat="1">
      <c r="C62" s="306"/>
      <c r="D62" s="306"/>
      <c r="E62" s="306"/>
      <c r="F62" s="306"/>
      <c r="G62" s="306"/>
      <c r="H62" s="306"/>
      <c r="I62" s="306"/>
      <c r="J62" s="306"/>
      <c r="K62" s="306"/>
      <c r="L62" s="306"/>
      <c r="M62" s="306"/>
      <c r="N62" s="362"/>
    </row>
    <row r="63" spans="3:14" s="209" customFormat="1">
      <c r="C63" s="363"/>
      <c r="D63" s="363"/>
      <c r="E63" s="363"/>
      <c r="F63" s="363"/>
      <c r="G63" s="363"/>
      <c r="H63" s="363"/>
      <c r="I63" s="363"/>
      <c r="J63" s="363"/>
      <c r="K63" s="363"/>
      <c r="L63" s="363"/>
      <c r="M63" s="363"/>
      <c r="N63" s="362"/>
    </row>
    <row r="64" spans="3:14" s="209" customFormat="1">
      <c r="C64" s="306"/>
      <c r="D64" s="306"/>
      <c r="E64" s="306"/>
      <c r="F64" s="306"/>
      <c r="G64" s="306"/>
      <c r="H64" s="306"/>
      <c r="I64" s="306"/>
      <c r="J64" s="306"/>
      <c r="K64" s="306"/>
      <c r="L64" s="306"/>
      <c r="M64" s="306"/>
      <c r="N64" s="362"/>
    </row>
    <row r="65" spans="3:14" s="209" customFormat="1">
      <c r="C65" s="306"/>
      <c r="D65" s="306"/>
      <c r="E65" s="306"/>
      <c r="F65" s="306"/>
      <c r="G65" s="306"/>
      <c r="H65" s="306"/>
      <c r="I65" s="306"/>
      <c r="J65" s="306"/>
      <c r="K65" s="306"/>
      <c r="L65" s="306"/>
      <c r="M65" s="306"/>
      <c r="N65" s="362"/>
    </row>
    <row r="66" spans="3:14" s="209" customFormat="1">
      <c r="C66" s="306"/>
      <c r="D66" s="306"/>
      <c r="E66" s="306"/>
      <c r="F66" s="306"/>
      <c r="G66" s="306"/>
      <c r="H66" s="306"/>
      <c r="I66" s="306"/>
      <c r="J66" s="306"/>
      <c r="K66" s="306"/>
      <c r="L66" s="306"/>
      <c r="M66" s="306"/>
      <c r="N66" s="362"/>
    </row>
    <row r="67" spans="3:14" s="209" customFormat="1">
      <c r="C67" s="306"/>
      <c r="D67" s="306"/>
      <c r="E67" s="306"/>
      <c r="F67" s="306"/>
      <c r="G67" s="306"/>
      <c r="H67" s="306"/>
      <c r="I67" s="306"/>
      <c r="J67" s="306"/>
      <c r="K67" s="306"/>
      <c r="L67" s="306"/>
      <c r="M67" s="306"/>
      <c r="N67" s="362"/>
    </row>
    <row r="68" spans="3:14" s="209" customFormat="1">
      <c r="C68" s="363"/>
      <c r="D68" s="363"/>
      <c r="E68" s="363"/>
      <c r="F68" s="363"/>
      <c r="G68" s="363"/>
      <c r="H68" s="363"/>
      <c r="I68" s="363"/>
      <c r="J68" s="363"/>
      <c r="K68" s="363"/>
      <c r="L68" s="363"/>
      <c r="M68" s="363"/>
      <c r="N68" s="362"/>
    </row>
    <row r="69" spans="3:14" s="209" customFormat="1">
      <c r="C69" s="306"/>
      <c r="D69" s="306"/>
      <c r="E69" s="306"/>
      <c r="F69" s="306"/>
      <c r="G69" s="306"/>
      <c r="H69" s="306"/>
      <c r="I69" s="306"/>
      <c r="J69" s="306"/>
      <c r="K69" s="306"/>
      <c r="L69" s="306"/>
      <c r="M69" s="306"/>
      <c r="N69" s="362"/>
    </row>
    <row r="70" spans="3:14" s="209" customFormat="1">
      <c r="C70" s="306"/>
      <c r="D70" s="306"/>
      <c r="E70" s="306"/>
      <c r="F70" s="306"/>
      <c r="G70" s="306"/>
      <c r="H70" s="306"/>
      <c r="I70" s="306"/>
      <c r="J70" s="306"/>
      <c r="K70" s="306"/>
      <c r="L70" s="306"/>
      <c r="M70" s="306"/>
      <c r="N70" s="362"/>
    </row>
    <row r="71" spans="3:14" s="209" customFormat="1">
      <c r="C71" s="306"/>
      <c r="D71" s="306"/>
      <c r="E71" s="306"/>
      <c r="F71" s="306"/>
      <c r="G71" s="306"/>
      <c r="H71" s="306"/>
      <c r="I71" s="306"/>
      <c r="J71" s="306"/>
      <c r="K71" s="306"/>
      <c r="L71" s="306"/>
      <c r="M71" s="306"/>
      <c r="N71" s="362"/>
    </row>
    <row r="72" spans="3:14" s="209" customFormat="1">
      <c r="C72" s="306"/>
      <c r="D72" s="306"/>
      <c r="E72" s="306"/>
      <c r="F72" s="306"/>
      <c r="G72" s="306"/>
      <c r="H72" s="306"/>
      <c r="I72" s="306"/>
      <c r="J72" s="306"/>
      <c r="K72" s="306"/>
      <c r="L72" s="306"/>
      <c r="M72" s="306"/>
      <c r="N72" s="362"/>
    </row>
    <row r="73" spans="3:14" s="209" customFormat="1">
      <c r="C73" s="306"/>
      <c r="D73" s="306"/>
      <c r="E73" s="306"/>
      <c r="F73" s="306"/>
      <c r="G73" s="306"/>
      <c r="H73" s="306"/>
      <c r="I73" s="306"/>
      <c r="J73" s="306"/>
      <c r="K73" s="306"/>
      <c r="L73" s="306"/>
      <c r="M73" s="306"/>
      <c r="N73" s="362"/>
    </row>
    <row r="74" spans="3:14" s="209" customFormat="1">
      <c r="C74" s="306"/>
      <c r="D74" s="306"/>
      <c r="E74" s="306"/>
      <c r="F74" s="306"/>
      <c r="G74" s="306"/>
      <c r="H74" s="306"/>
      <c r="I74" s="306"/>
      <c r="J74" s="306"/>
      <c r="K74" s="306"/>
      <c r="L74" s="306"/>
      <c r="M74" s="306"/>
      <c r="N74" s="362"/>
    </row>
    <row r="75" spans="3:14" s="209" customFormat="1">
      <c r="C75" s="306"/>
      <c r="D75" s="306"/>
      <c r="E75" s="306"/>
      <c r="F75" s="306"/>
      <c r="G75" s="306"/>
      <c r="H75" s="306"/>
      <c r="I75" s="306"/>
      <c r="J75" s="306"/>
      <c r="K75" s="306"/>
      <c r="L75" s="306"/>
      <c r="M75" s="306"/>
      <c r="N75" s="362"/>
    </row>
    <row r="76" spans="3:14" s="209" customFormat="1">
      <c r="C76" s="306"/>
      <c r="D76" s="306"/>
      <c r="E76" s="306"/>
      <c r="F76" s="306"/>
      <c r="G76" s="306"/>
      <c r="H76" s="306"/>
      <c r="I76" s="306"/>
      <c r="J76" s="306"/>
      <c r="K76" s="306"/>
      <c r="L76" s="306"/>
      <c r="M76" s="306"/>
      <c r="N76" s="362"/>
    </row>
    <row r="77" spans="3:14" s="209" customFormat="1">
      <c r="C77" s="306"/>
      <c r="D77" s="306"/>
      <c r="E77" s="306"/>
      <c r="F77" s="306"/>
      <c r="G77" s="306"/>
      <c r="H77" s="306"/>
      <c r="I77" s="306"/>
      <c r="J77" s="306"/>
      <c r="K77" s="306"/>
      <c r="L77" s="306"/>
      <c r="M77" s="306"/>
      <c r="N77" s="362"/>
    </row>
    <row r="78" spans="3:14" s="209" customFormat="1">
      <c r="C78" s="306"/>
      <c r="D78" s="306"/>
      <c r="E78" s="306"/>
      <c r="F78" s="306"/>
      <c r="G78" s="306"/>
      <c r="H78" s="306"/>
      <c r="I78" s="306"/>
      <c r="J78" s="306"/>
      <c r="K78" s="306"/>
      <c r="L78" s="306"/>
      <c r="M78" s="306"/>
      <c r="N78" s="362"/>
    </row>
    <row r="79" spans="3:14" s="209" customFormat="1">
      <c r="C79" s="306"/>
      <c r="D79" s="306"/>
      <c r="E79" s="306"/>
      <c r="F79" s="306"/>
      <c r="G79" s="306"/>
      <c r="H79" s="306"/>
      <c r="I79" s="306"/>
      <c r="J79" s="306"/>
      <c r="K79" s="306"/>
      <c r="L79" s="306"/>
      <c r="M79" s="306"/>
      <c r="N79" s="362"/>
    </row>
    <row r="80" spans="3:14" s="209" customFormat="1">
      <c r="C80" s="306"/>
      <c r="D80" s="306"/>
      <c r="E80" s="306"/>
      <c r="F80" s="306"/>
      <c r="G80" s="306"/>
      <c r="H80" s="306"/>
      <c r="I80" s="306"/>
      <c r="J80" s="306"/>
      <c r="K80" s="306"/>
      <c r="L80" s="306"/>
      <c r="M80" s="306"/>
      <c r="N80" s="362"/>
    </row>
    <row r="81" spans="3:14" s="209" customFormat="1">
      <c r="C81" s="306"/>
      <c r="D81" s="306"/>
      <c r="E81" s="306"/>
      <c r="F81" s="306"/>
      <c r="G81" s="306"/>
      <c r="H81" s="306"/>
      <c r="I81" s="306"/>
      <c r="J81" s="306"/>
      <c r="K81" s="306"/>
      <c r="L81" s="306"/>
      <c r="M81" s="306"/>
      <c r="N81" s="362"/>
    </row>
    <row r="82" spans="3:14" s="209" customFormat="1">
      <c r="C82" s="306"/>
      <c r="D82" s="306"/>
      <c r="E82" s="306"/>
      <c r="F82" s="306"/>
      <c r="G82" s="306"/>
      <c r="H82" s="306"/>
      <c r="I82" s="306"/>
      <c r="J82" s="306"/>
      <c r="K82" s="306"/>
      <c r="L82" s="306"/>
      <c r="M82" s="306"/>
      <c r="N82" s="362"/>
    </row>
    <row r="83" spans="3:14" s="209" customFormat="1">
      <c r="C83" s="306"/>
      <c r="D83" s="306"/>
      <c r="E83" s="306"/>
      <c r="F83" s="306"/>
      <c r="G83" s="306"/>
      <c r="H83" s="306"/>
      <c r="I83" s="306"/>
      <c r="J83" s="306"/>
      <c r="K83" s="306"/>
      <c r="L83" s="306"/>
      <c r="M83" s="306"/>
      <c r="N83" s="362"/>
    </row>
    <row r="84" spans="3:14" s="209" customFormat="1">
      <c r="C84" s="306"/>
      <c r="D84" s="306"/>
      <c r="E84" s="306"/>
      <c r="F84" s="306"/>
      <c r="G84" s="306"/>
      <c r="H84" s="306"/>
      <c r="I84" s="306"/>
      <c r="J84" s="306"/>
      <c r="K84" s="306"/>
      <c r="L84" s="306"/>
      <c r="M84" s="306"/>
      <c r="N84" s="362"/>
    </row>
    <row r="85" spans="3:14" s="209" customFormat="1">
      <c r="C85" s="363"/>
      <c r="D85" s="363"/>
      <c r="E85" s="363"/>
      <c r="F85" s="363"/>
      <c r="G85" s="363"/>
      <c r="H85" s="363"/>
      <c r="I85" s="363"/>
      <c r="J85" s="363"/>
      <c r="K85" s="363"/>
      <c r="L85" s="363"/>
      <c r="M85" s="363"/>
      <c r="N85" s="362"/>
    </row>
    <row r="86" spans="3:14" s="209" customFormat="1">
      <c r="C86" s="303"/>
      <c r="D86" s="303"/>
      <c r="E86" s="303"/>
      <c r="F86" s="303"/>
      <c r="G86" s="303"/>
      <c r="H86" s="303"/>
      <c r="I86" s="303"/>
      <c r="J86" s="303"/>
      <c r="K86" s="303"/>
      <c r="L86" s="362"/>
      <c r="M86" s="362"/>
      <c r="N86" s="362"/>
    </row>
    <row r="87" spans="3:14" s="209" customFormat="1">
      <c r="C87" s="303"/>
      <c r="D87" s="303"/>
      <c r="E87" s="303"/>
      <c r="F87" s="303"/>
      <c r="G87" s="303"/>
      <c r="H87" s="303"/>
      <c r="I87" s="303"/>
      <c r="J87" s="303"/>
      <c r="K87" s="303"/>
      <c r="L87" s="362"/>
      <c r="M87" s="362"/>
      <c r="N87" s="362"/>
    </row>
    <row r="88" spans="3:14" s="209" customFormat="1">
      <c r="C88" s="303"/>
      <c r="D88" s="303"/>
      <c r="E88" s="303"/>
      <c r="F88" s="303"/>
      <c r="G88" s="303"/>
      <c r="H88" s="303"/>
      <c r="I88" s="303"/>
      <c r="J88" s="303"/>
      <c r="K88" s="303"/>
      <c r="L88" s="303"/>
      <c r="M88" s="303"/>
      <c r="N88" s="362"/>
    </row>
    <row r="89" spans="3:14" s="209" customFormat="1">
      <c r="C89" s="303"/>
      <c r="D89" s="303"/>
      <c r="E89" s="303"/>
      <c r="F89" s="303"/>
      <c r="G89" s="303"/>
      <c r="H89" s="303"/>
      <c r="I89" s="303"/>
      <c r="J89" s="303"/>
      <c r="K89" s="303"/>
      <c r="L89" s="303"/>
      <c r="M89" s="303"/>
      <c r="N89" s="351"/>
    </row>
    <row r="90" spans="3:14" s="209" customFormat="1">
      <c r="C90" s="303"/>
      <c r="D90" s="303"/>
      <c r="E90" s="303"/>
      <c r="F90" s="303"/>
      <c r="G90" s="303"/>
      <c r="H90" s="303"/>
      <c r="I90" s="303"/>
      <c r="J90" s="303"/>
      <c r="K90" s="303"/>
      <c r="L90" s="303"/>
      <c r="M90" s="303"/>
      <c r="N90" s="351"/>
    </row>
    <row r="91" spans="3:14" s="209" customFormat="1">
      <c r="C91" s="303"/>
      <c r="D91" s="303"/>
      <c r="E91" s="303"/>
      <c r="F91" s="303"/>
      <c r="G91" s="303"/>
      <c r="H91" s="303"/>
      <c r="I91" s="303"/>
      <c r="J91" s="303"/>
      <c r="K91" s="303"/>
      <c r="L91" s="303"/>
      <c r="M91" s="303"/>
      <c r="N91" s="351"/>
    </row>
    <row r="92" spans="3:14" s="209" customFormat="1">
      <c r="C92" s="303"/>
      <c r="D92" s="303"/>
      <c r="E92" s="303"/>
      <c r="F92" s="303"/>
      <c r="G92" s="303"/>
      <c r="H92" s="303"/>
      <c r="I92" s="303"/>
      <c r="J92" s="303"/>
      <c r="K92" s="303"/>
      <c r="L92" s="303"/>
      <c r="M92" s="303"/>
      <c r="N92" s="351"/>
    </row>
    <row r="93" spans="3:14" s="209" customFormat="1">
      <c r="C93" s="303"/>
      <c r="D93" s="303"/>
      <c r="E93" s="303"/>
      <c r="F93" s="303"/>
      <c r="G93" s="303"/>
      <c r="H93" s="303"/>
      <c r="I93" s="303"/>
      <c r="J93" s="303"/>
      <c r="K93" s="303"/>
      <c r="L93" s="303"/>
      <c r="M93" s="303"/>
      <c r="N93" s="351"/>
    </row>
    <row r="94" spans="3:14" s="209" customFormat="1">
      <c r="C94" s="303"/>
      <c r="D94" s="303"/>
      <c r="E94" s="303"/>
      <c r="F94" s="303"/>
      <c r="G94" s="303"/>
      <c r="H94" s="303"/>
      <c r="I94" s="303"/>
      <c r="J94" s="303"/>
      <c r="K94" s="303"/>
      <c r="L94" s="303"/>
      <c r="M94" s="303"/>
      <c r="N94" s="351"/>
    </row>
    <row r="95" spans="3:14" s="209" customFormat="1">
      <c r="C95" s="303"/>
      <c r="D95" s="303"/>
      <c r="E95" s="303"/>
      <c r="F95" s="303"/>
      <c r="G95" s="303"/>
      <c r="H95" s="303"/>
      <c r="I95" s="303"/>
      <c r="J95" s="303"/>
      <c r="K95" s="303"/>
      <c r="L95" s="303"/>
      <c r="M95" s="303"/>
      <c r="N95" s="351"/>
    </row>
    <row r="96" spans="3:14" s="209" customFormat="1">
      <c r="C96" s="303"/>
      <c r="D96" s="303"/>
      <c r="E96" s="303"/>
      <c r="F96" s="303"/>
      <c r="G96" s="303"/>
      <c r="H96" s="303"/>
      <c r="I96" s="303"/>
      <c r="J96" s="303"/>
      <c r="K96" s="303"/>
      <c r="L96" s="303"/>
      <c r="M96" s="303"/>
      <c r="N96" s="351"/>
    </row>
    <row r="97" spans="3:14" s="209" customFormat="1">
      <c r="C97" s="303"/>
      <c r="D97" s="303"/>
      <c r="E97" s="303"/>
      <c r="F97" s="303"/>
      <c r="G97" s="303"/>
      <c r="H97" s="303"/>
      <c r="I97" s="303"/>
      <c r="J97" s="303"/>
      <c r="K97" s="303"/>
      <c r="L97" s="303"/>
      <c r="M97" s="303"/>
      <c r="N97" s="351"/>
    </row>
    <row r="98" spans="3:14" s="209" customFormat="1">
      <c r="C98" s="303"/>
      <c r="D98" s="303"/>
      <c r="E98" s="303"/>
      <c r="F98" s="303"/>
      <c r="G98" s="303"/>
      <c r="H98" s="303"/>
      <c r="I98" s="303"/>
      <c r="J98" s="303"/>
      <c r="K98" s="303"/>
      <c r="L98" s="303"/>
      <c r="M98" s="303"/>
      <c r="N98" s="351"/>
    </row>
    <row r="99" spans="3:14" s="209" customFormat="1">
      <c r="C99" s="303"/>
      <c r="D99" s="303"/>
      <c r="E99" s="303"/>
      <c r="F99" s="303"/>
      <c r="G99" s="303"/>
      <c r="H99" s="303"/>
      <c r="I99" s="303"/>
      <c r="J99" s="303"/>
      <c r="K99" s="303"/>
      <c r="L99" s="303"/>
      <c r="M99" s="303"/>
      <c r="N99" s="351"/>
    </row>
    <row r="100" spans="3:14" s="209" customFormat="1">
      <c r="C100" s="303"/>
      <c r="D100" s="303"/>
      <c r="E100" s="303"/>
      <c r="F100" s="303"/>
      <c r="G100" s="303"/>
      <c r="H100" s="303"/>
      <c r="I100" s="303"/>
      <c r="J100" s="303"/>
      <c r="K100" s="303"/>
      <c r="L100" s="303"/>
      <c r="M100" s="303"/>
      <c r="N100" s="351"/>
    </row>
    <row r="101" spans="3:14" s="209" customFormat="1">
      <c r="C101" s="303"/>
      <c r="D101" s="303"/>
      <c r="E101" s="303"/>
      <c r="F101" s="303"/>
      <c r="G101" s="303"/>
      <c r="H101" s="303"/>
      <c r="I101" s="303"/>
      <c r="J101" s="303"/>
      <c r="K101" s="303"/>
      <c r="L101" s="303"/>
      <c r="M101" s="303"/>
      <c r="N101" s="351"/>
    </row>
    <row r="102" spans="3:14" s="209" customFormat="1">
      <c r="C102" s="303"/>
      <c r="D102" s="303"/>
      <c r="E102" s="303"/>
      <c r="F102" s="303"/>
      <c r="G102" s="303"/>
      <c r="H102" s="303"/>
      <c r="I102" s="303"/>
      <c r="J102" s="303"/>
      <c r="K102" s="303"/>
      <c r="L102" s="303"/>
      <c r="M102" s="303"/>
      <c r="N102" s="351"/>
    </row>
    <row r="103" spans="3:14" s="209" customFormat="1">
      <c r="C103" s="303"/>
      <c r="D103" s="303"/>
      <c r="E103" s="303"/>
      <c r="F103" s="303"/>
      <c r="G103" s="303"/>
      <c r="H103" s="303"/>
      <c r="I103" s="303"/>
      <c r="J103" s="303"/>
      <c r="K103" s="303"/>
      <c r="L103" s="303"/>
      <c r="M103" s="303"/>
      <c r="N103" s="351"/>
    </row>
    <row r="104" spans="3:14" s="209" customFormat="1">
      <c r="C104" s="303"/>
      <c r="D104" s="303"/>
      <c r="E104" s="303"/>
      <c r="F104" s="303"/>
      <c r="G104" s="303"/>
      <c r="H104" s="303"/>
      <c r="I104" s="303"/>
      <c r="J104" s="303"/>
      <c r="K104" s="303"/>
      <c r="L104" s="303"/>
      <c r="M104" s="303"/>
      <c r="N104" s="351"/>
    </row>
    <row r="105" spans="3:14" s="209" customFormat="1">
      <c r="C105" s="303"/>
      <c r="D105" s="303"/>
      <c r="E105" s="303"/>
      <c r="F105" s="303"/>
      <c r="G105" s="303"/>
      <c r="H105" s="303"/>
      <c r="I105" s="303"/>
      <c r="J105" s="303"/>
      <c r="K105" s="303"/>
      <c r="L105" s="303"/>
      <c r="M105" s="303"/>
      <c r="N105" s="351"/>
    </row>
    <row r="106" spans="3:14" s="209" customFormat="1">
      <c r="C106" s="303"/>
      <c r="D106" s="303"/>
      <c r="E106" s="303"/>
      <c r="F106" s="303"/>
      <c r="G106" s="303"/>
      <c r="H106" s="303"/>
      <c r="I106" s="303"/>
      <c r="J106" s="303"/>
      <c r="K106" s="303"/>
      <c r="L106" s="303"/>
      <c r="M106" s="303"/>
      <c r="N106" s="351"/>
    </row>
    <row r="107" spans="3:14" s="209" customFormat="1">
      <c r="C107" s="303"/>
      <c r="D107" s="303"/>
      <c r="E107" s="303"/>
      <c r="F107" s="303"/>
      <c r="G107" s="303"/>
      <c r="H107" s="303"/>
      <c r="I107" s="303"/>
      <c r="J107" s="303"/>
      <c r="K107" s="303"/>
      <c r="L107" s="303"/>
      <c r="M107" s="303"/>
      <c r="N107" s="351"/>
    </row>
    <row r="108" spans="3:14" s="209" customFormat="1">
      <c r="C108" s="303"/>
      <c r="D108" s="303"/>
      <c r="E108" s="303"/>
      <c r="F108" s="303"/>
      <c r="G108" s="303"/>
      <c r="H108" s="303"/>
      <c r="I108" s="303"/>
      <c r="J108" s="303"/>
      <c r="K108" s="303"/>
      <c r="L108" s="303"/>
      <c r="M108" s="303"/>
      <c r="N108" s="351"/>
    </row>
    <row r="109" spans="3:14" s="209" customFormat="1">
      <c r="C109" s="303"/>
      <c r="D109" s="303"/>
      <c r="E109" s="303"/>
      <c r="F109" s="303"/>
      <c r="G109" s="303"/>
      <c r="H109" s="303"/>
      <c r="I109" s="303"/>
      <c r="J109" s="303"/>
      <c r="K109" s="303"/>
      <c r="L109" s="303"/>
      <c r="M109" s="303"/>
      <c r="N109" s="351"/>
    </row>
    <row r="110" spans="3:14" s="209" customFormat="1">
      <c r="C110" s="303"/>
      <c r="D110" s="303"/>
      <c r="E110" s="303"/>
      <c r="F110" s="303"/>
      <c r="G110" s="303"/>
      <c r="H110" s="303"/>
      <c r="I110" s="303"/>
      <c r="J110" s="303"/>
      <c r="K110" s="303"/>
      <c r="L110" s="303"/>
      <c r="M110" s="303"/>
      <c r="N110" s="351"/>
    </row>
    <row r="111" spans="3:14" s="209" customFormat="1">
      <c r="C111" s="303"/>
      <c r="D111" s="303"/>
      <c r="E111" s="303"/>
      <c r="F111" s="303"/>
      <c r="G111" s="303"/>
      <c r="H111" s="303"/>
      <c r="I111" s="303"/>
      <c r="J111" s="303"/>
      <c r="K111" s="303"/>
      <c r="L111" s="303"/>
      <c r="M111" s="303"/>
      <c r="N111" s="351"/>
    </row>
    <row r="112" spans="3:14" s="209" customFormat="1">
      <c r="C112" s="303"/>
      <c r="D112" s="303"/>
      <c r="E112" s="303"/>
      <c r="F112" s="303"/>
      <c r="G112" s="303"/>
      <c r="H112" s="303"/>
      <c r="I112" s="303"/>
      <c r="J112" s="303"/>
      <c r="K112" s="303"/>
      <c r="L112" s="303"/>
      <c r="M112" s="303"/>
      <c r="N112" s="351"/>
    </row>
    <row r="113" spans="3:14" s="209" customFormat="1">
      <c r="C113" s="303"/>
      <c r="D113" s="303"/>
      <c r="E113" s="303"/>
      <c r="F113" s="303"/>
      <c r="G113" s="303"/>
      <c r="H113" s="303"/>
      <c r="I113" s="303"/>
      <c r="J113" s="303"/>
      <c r="K113" s="303"/>
      <c r="L113" s="303"/>
      <c r="M113" s="303"/>
      <c r="N113" s="351"/>
    </row>
    <row r="114" spans="3:14" s="209" customFormat="1">
      <c r="C114" s="303"/>
      <c r="D114" s="303"/>
      <c r="E114" s="303"/>
      <c r="F114" s="303"/>
      <c r="G114" s="303"/>
      <c r="H114" s="303"/>
      <c r="I114" s="303"/>
      <c r="J114" s="303"/>
      <c r="K114" s="303"/>
      <c r="L114" s="303"/>
      <c r="M114" s="303"/>
      <c r="N114" s="351"/>
    </row>
    <row r="115" spans="3:14" s="209" customFormat="1">
      <c r="C115" s="303"/>
      <c r="D115" s="303"/>
      <c r="E115" s="303"/>
      <c r="F115" s="303"/>
      <c r="G115" s="303"/>
      <c r="H115" s="303"/>
      <c r="I115" s="303"/>
      <c r="J115" s="303"/>
      <c r="K115" s="303"/>
      <c r="L115" s="303"/>
      <c r="M115" s="303"/>
      <c r="N115" s="351"/>
    </row>
    <row r="116" spans="3:14" s="209" customFormat="1">
      <c r="C116" s="303"/>
      <c r="D116" s="303"/>
      <c r="E116" s="303"/>
      <c r="F116" s="303"/>
      <c r="G116" s="303"/>
      <c r="H116" s="303"/>
      <c r="I116" s="303"/>
      <c r="J116" s="303"/>
      <c r="K116" s="303"/>
      <c r="L116" s="303"/>
      <c r="M116" s="303"/>
      <c r="N116" s="351"/>
    </row>
    <row r="117" spans="3:14" s="209" customFormat="1">
      <c r="C117" s="303"/>
      <c r="D117" s="303"/>
      <c r="E117" s="303"/>
      <c r="F117" s="303"/>
      <c r="G117" s="303"/>
      <c r="H117" s="303"/>
      <c r="I117" s="303"/>
      <c r="J117" s="303"/>
      <c r="K117" s="303"/>
      <c r="L117" s="303"/>
      <c r="M117" s="303"/>
      <c r="N117" s="351"/>
    </row>
    <row r="118" spans="3:14" s="209" customFormat="1">
      <c r="C118" s="303"/>
      <c r="D118" s="303"/>
      <c r="E118" s="303"/>
      <c r="F118" s="303"/>
      <c r="G118" s="303"/>
      <c r="H118" s="303"/>
      <c r="I118" s="303"/>
      <c r="J118" s="303"/>
      <c r="K118" s="303"/>
      <c r="L118" s="303"/>
      <c r="M118" s="303"/>
      <c r="N118" s="351"/>
    </row>
    <row r="119" spans="3:14" s="209" customFormat="1">
      <c r="C119" s="303"/>
      <c r="D119" s="303"/>
      <c r="E119" s="303"/>
      <c r="F119" s="303"/>
      <c r="G119" s="303"/>
      <c r="H119" s="303"/>
      <c r="I119" s="303"/>
      <c r="J119" s="303"/>
      <c r="K119" s="303"/>
      <c r="L119" s="303"/>
      <c r="M119" s="303"/>
      <c r="N119" s="351"/>
    </row>
    <row r="120" spans="3:14" s="209" customFormat="1">
      <c r="C120" s="303"/>
      <c r="D120" s="303"/>
      <c r="E120" s="303"/>
      <c r="F120" s="303"/>
      <c r="G120" s="303"/>
      <c r="H120" s="303"/>
      <c r="I120" s="303"/>
      <c r="J120" s="303"/>
      <c r="K120" s="303"/>
      <c r="L120" s="303"/>
      <c r="M120" s="303"/>
      <c r="N120" s="351"/>
    </row>
    <row r="121" spans="3:14" s="209" customFormat="1">
      <c r="C121" s="303"/>
      <c r="D121" s="303"/>
      <c r="E121" s="303"/>
      <c r="F121" s="303"/>
      <c r="G121" s="303"/>
      <c r="H121" s="303"/>
      <c r="I121" s="303"/>
      <c r="J121" s="303"/>
      <c r="K121" s="303"/>
      <c r="L121" s="303"/>
      <c r="M121" s="303"/>
      <c r="N121" s="351"/>
    </row>
    <row r="122" spans="3:14" s="209" customFormat="1">
      <c r="C122" s="303"/>
      <c r="D122" s="303"/>
      <c r="E122" s="303"/>
      <c r="F122" s="303"/>
      <c r="G122" s="303"/>
      <c r="H122" s="303"/>
      <c r="I122" s="303"/>
      <c r="J122" s="303"/>
      <c r="K122" s="303"/>
      <c r="L122" s="303"/>
      <c r="M122" s="303"/>
      <c r="N122" s="351"/>
    </row>
    <row r="123" spans="3:14" s="209" customFormat="1">
      <c r="C123" s="303"/>
      <c r="D123" s="303"/>
      <c r="E123" s="303"/>
      <c r="F123" s="303"/>
      <c r="G123" s="303"/>
      <c r="H123" s="303"/>
      <c r="I123" s="303"/>
      <c r="J123" s="303"/>
      <c r="K123" s="303"/>
      <c r="L123" s="303"/>
      <c r="M123" s="303"/>
      <c r="N123" s="351"/>
    </row>
    <row r="124" spans="3:14" s="209" customFormat="1">
      <c r="C124" s="303"/>
      <c r="D124" s="303"/>
      <c r="E124" s="303"/>
      <c r="F124" s="303"/>
      <c r="G124" s="303"/>
      <c r="H124" s="303"/>
      <c r="I124" s="303"/>
      <c r="J124" s="351"/>
      <c r="K124" s="351"/>
      <c r="L124" s="351"/>
      <c r="M124" s="351"/>
      <c r="N124" s="351"/>
    </row>
    <row r="125" spans="3:14" s="209" customFormat="1">
      <c r="C125" s="303"/>
      <c r="D125" s="303"/>
      <c r="E125" s="303"/>
      <c r="F125" s="303"/>
      <c r="G125" s="303"/>
      <c r="H125" s="303"/>
      <c r="I125" s="303"/>
      <c r="J125" s="351"/>
      <c r="K125" s="351"/>
      <c r="L125" s="351"/>
      <c r="M125" s="351"/>
      <c r="N125" s="351"/>
    </row>
    <row r="126" spans="3:14" s="209" customFormat="1">
      <c r="C126" s="303"/>
      <c r="D126" s="303"/>
      <c r="E126" s="303"/>
      <c r="F126" s="303"/>
      <c r="G126" s="303"/>
      <c r="H126" s="303"/>
      <c r="I126" s="303"/>
      <c r="J126" s="351"/>
      <c r="K126" s="351"/>
      <c r="L126" s="351"/>
      <c r="M126" s="351"/>
      <c r="N126" s="351"/>
    </row>
    <row r="127" spans="3:14" s="209" customFormat="1">
      <c r="C127" s="303"/>
      <c r="D127" s="303"/>
      <c r="E127" s="303"/>
      <c r="F127" s="303"/>
      <c r="G127" s="303"/>
      <c r="H127" s="303"/>
      <c r="I127" s="303"/>
      <c r="J127" s="362"/>
      <c r="K127" s="362"/>
      <c r="L127" s="362"/>
      <c r="M127" s="362"/>
      <c r="N127" s="362"/>
    </row>
    <row r="128" spans="3:14" s="209" customFormat="1">
      <c r="C128" s="303"/>
      <c r="D128" s="303"/>
      <c r="E128" s="303"/>
      <c r="F128" s="303"/>
      <c r="G128" s="303"/>
      <c r="H128" s="303"/>
      <c r="I128" s="303"/>
      <c r="J128" s="362"/>
      <c r="K128" s="362"/>
      <c r="L128" s="362"/>
      <c r="M128" s="362"/>
      <c r="N128" s="362"/>
    </row>
    <row r="129" spans="3:14" s="209" customFormat="1">
      <c r="C129" s="303"/>
      <c r="D129" s="303"/>
      <c r="E129" s="303"/>
      <c r="F129" s="303"/>
      <c r="G129" s="303"/>
      <c r="H129" s="303"/>
      <c r="I129" s="303"/>
      <c r="J129" s="362"/>
      <c r="K129" s="362"/>
      <c r="L129" s="362"/>
      <c r="M129" s="362"/>
      <c r="N129" s="362"/>
    </row>
    <row r="130" spans="3:14" s="209" customFormat="1">
      <c r="C130" s="303"/>
      <c r="D130" s="303"/>
      <c r="E130" s="303"/>
      <c r="F130" s="303"/>
      <c r="G130" s="303"/>
      <c r="H130" s="303"/>
      <c r="I130" s="303"/>
      <c r="J130" s="362"/>
      <c r="K130" s="362"/>
      <c r="L130" s="362"/>
      <c r="M130" s="362"/>
      <c r="N130" s="362"/>
    </row>
    <row r="131" spans="3:14" s="209" customFormat="1">
      <c r="C131" s="303"/>
      <c r="D131" s="303"/>
      <c r="E131" s="303"/>
      <c r="F131" s="303"/>
      <c r="G131" s="303"/>
      <c r="H131" s="303"/>
      <c r="I131" s="303"/>
      <c r="J131" s="362"/>
      <c r="K131" s="362"/>
      <c r="L131" s="362"/>
      <c r="M131" s="362"/>
      <c r="N131" s="362"/>
    </row>
    <row r="132" spans="3:14" s="209" customFormat="1">
      <c r="C132" s="303"/>
      <c r="D132" s="303"/>
      <c r="E132" s="303"/>
      <c r="F132" s="303"/>
      <c r="G132" s="303"/>
      <c r="H132" s="303"/>
      <c r="I132" s="303"/>
      <c r="J132" s="362"/>
      <c r="K132" s="362"/>
      <c r="L132" s="362"/>
      <c r="M132" s="362"/>
      <c r="N132" s="362"/>
    </row>
    <row r="133" spans="3:14" s="209" customFormat="1">
      <c r="C133" s="303"/>
      <c r="D133" s="303"/>
      <c r="E133" s="303"/>
      <c r="F133" s="303"/>
      <c r="G133" s="303"/>
      <c r="H133" s="303"/>
      <c r="I133" s="303"/>
      <c r="J133" s="362"/>
      <c r="K133" s="362"/>
      <c r="L133" s="362"/>
      <c r="M133" s="362"/>
      <c r="N133" s="362"/>
    </row>
    <row r="134" spans="3:14" s="209" customFormat="1">
      <c r="C134" s="303"/>
      <c r="D134" s="303"/>
      <c r="E134" s="303"/>
      <c r="F134" s="303"/>
      <c r="G134" s="303"/>
      <c r="H134" s="303"/>
      <c r="I134" s="303"/>
      <c r="J134" s="362"/>
      <c r="K134" s="362"/>
      <c r="L134" s="362"/>
      <c r="M134" s="362"/>
      <c r="N134" s="362"/>
    </row>
    <row r="135" spans="3:14" s="209" customFormat="1">
      <c r="C135" s="303"/>
      <c r="D135" s="303"/>
      <c r="E135" s="303"/>
      <c r="F135" s="303"/>
      <c r="G135" s="303"/>
      <c r="H135" s="303"/>
      <c r="I135" s="303"/>
      <c r="J135" s="362"/>
      <c r="K135" s="362"/>
      <c r="L135" s="362"/>
      <c r="M135" s="362"/>
      <c r="N135" s="362"/>
    </row>
    <row r="136" spans="3:14" s="209" customFormat="1">
      <c r="C136" s="303"/>
      <c r="D136" s="303"/>
      <c r="E136" s="303"/>
      <c r="F136" s="303"/>
      <c r="G136" s="303"/>
      <c r="H136" s="303"/>
      <c r="I136" s="303"/>
      <c r="J136" s="362"/>
      <c r="K136" s="362"/>
      <c r="L136" s="362"/>
      <c r="M136" s="362"/>
      <c r="N136" s="362"/>
    </row>
    <row r="137" spans="3:14" s="209" customFormat="1">
      <c r="C137" s="303"/>
      <c r="D137" s="303"/>
      <c r="E137" s="303"/>
      <c r="F137" s="303"/>
      <c r="G137" s="303"/>
      <c r="H137" s="303"/>
      <c r="I137" s="303"/>
      <c r="J137" s="362"/>
      <c r="K137" s="362"/>
      <c r="L137" s="362"/>
      <c r="M137" s="362"/>
      <c r="N137" s="362"/>
    </row>
    <row r="138" spans="3:14" s="209" customFormat="1">
      <c r="C138" s="303"/>
      <c r="D138" s="303"/>
      <c r="E138" s="303"/>
      <c r="F138" s="303"/>
      <c r="G138" s="303"/>
      <c r="H138" s="303"/>
      <c r="I138" s="303"/>
      <c r="J138" s="362"/>
      <c r="K138" s="362"/>
      <c r="L138" s="362"/>
      <c r="M138" s="362"/>
      <c r="N138" s="362"/>
    </row>
    <row r="139" spans="3:14" s="209" customFormat="1">
      <c r="C139" s="303"/>
      <c r="D139" s="303"/>
      <c r="E139" s="303"/>
      <c r="F139" s="303"/>
      <c r="G139" s="303"/>
      <c r="H139" s="303"/>
      <c r="I139" s="303"/>
      <c r="J139" s="362"/>
      <c r="K139" s="362"/>
      <c r="L139" s="362"/>
      <c r="M139" s="362"/>
      <c r="N139" s="362"/>
    </row>
    <row r="140" spans="3:14" s="209" customFormat="1">
      <c r="C140" s="303"/>
      <c r="D140" s="303"/>
      <c r="E140" s="303"/>
      <c r="F140" s="303"/>
      <c r="G140" s="303"/>
      <c r="H140" s="303"/>
      <c r="I140" s="303"/>
      <c r="J140" s="362"/>
      <c r="K140" s="362"/>
      <c r="L140" s="362"/>
      <c r="M140" s="362"/>
      <c r="N140" s="362"/>
    </row>
    <row r="141" spans="3:14" s="209" customFormat="1">
      <c r="C141" s="303"/>
      <c r="D141" s="303"/>
      <c r="E141" s="303"/>
      <c r="F141" s="303"/>
      <c r="G141" s="303"/>
      <c r="H141" s="303"/>
      <c r="I141" s="303"/>
      <c r="J141" s="362"/>
      <c r="K141" s="362"/>
      <c r="L141" s="362"/>
      <c r="M141" s="362"/>
      <c r="N141" s="362"/>
    </row>
    <row r="142" spans="3:14" s="209" customFormat="1">
      <c r="C142" s="303"/>
      <c r="D142" s="303"/>
      <c r="E142" s="303"/>
      <c r="F142" s="303"/>
      <c r="G142" s="303"/>
      <c r="H142" s="303"/>
      <c r="I142" s="303"/>
      <c r="J142" s="362"/>
      <c r="K142" s="362"/>
      <c r="L142" s="362"/>
      <c r="M142" s="362"/>
      <c r="N142" s="362"/>
    </row>
    <row r="143" spans="3:14" s="209" customFormat="1">
      <c r="C143" s="303"/>
      <c r="D143" s="303"/>
      <c r="E143" s="303"/>
      <c r="F143" s="303"/>
      <c r="G143" s="303"/>
      <c r="H143" s="303"/>
      <c r="I143" s="303"/>
      <c r="J143" s="362"/>
      <c r="K143" s="362"/>
      <c r="L143" s="362"/>
      <c r="M143" s="362"/>
      <c r="N143" s="362"/>
    </row>
    <row r="144" spans="3:14" s="209" customFormat="1">
      <c r="C144" s="303"/>
      <c r="D144" s="303"/>
      <c r="E144" s="303"/>
      <c r="F144" s="303"/>
      <c r="G144" s="303"/>
      <c r="H144" s="303"/>
      <c r="I144" s="303"/>
      <c r="J144" s="362"/>
      <c r="K144" s="362"/>
      <c r="L144" s="362"/>
      <c r="M144" s="362"/>
      <c r="N144" s="362"/>
    </row>
    <row r="145" spans="3:14" s="209" customFormat="1">
      <c r="C145" s="303"/>
      <c r="D145" s="303"/>
      <c r="E145" s="303"/>
      <c r="F145" s="303"/>
      <c r="G145" s="303"/>
      <c r="H145" s="303"/>
      <c r="I145" s="303"/>
      <c r="J145" s="362"/>
      <c r="K145" s="362"/>
      <c r="L145" s="362"/>
      <c r="M145" s="362"/>
      <c r="N145" s="362"/>
    </row>
    <row r="146" spans="3:14" s="209" customFormat="1">
      <c r="C146" s="303"/>
      <c r="D146" s="303"/>
      <c r="E146" s="303"/>
      <c r="F146" s="303"/>
      <c r="G146" s="303"/>
      <c r="H146" s="303"/>
      <c r="I146" s="303"/>
      <c r="J146" s="362"/>
      <c r="K146" s="362"/>
      <c r="L146" s="362"/>
      <c r="M146" s="362"/>
      <c r="N146" s="362"/>
    </row>
    <row r="147" spans="3:14" s="209" customFormat="1">
      <c r="C147" s="303"/>
      <c r="D147" s="303"/>
      <c r="E147" s="303"/>
      <c r="F147" s="303"/>
      <c r="G147" s="303"/>
      <c r="H147" s="303"/>
      <c r="I147" s="303"/>
      <c r="J147" s="362"/>
      <c r="K147" s="362"/>
      <c r="L147" s="362"/>
      <c r="M147" s="362"/>
      <c r="N147" s="362"/>
    </row>
    <row r="148" spans="3:14" s="209" customFormat="1">
      <c r="C148" s="303"/>
      <c r="D148" s="303"/>
      <c r="E148" s="303"/>
      <c r="F148" s="303"/>
      <c r="G148" s="303"/>
      <c r="H148" s="303"/>
      <c r="I148" s="303"/>
      <c r="J148" s="362"/>
      <c r="K148" s="362"/>
      <c r="L148" s="362"/>
      <c r="M148" s="362"/>
      <c r="N148" s="362"/>
    </row>
    <row r="149" spans="3:14" s="209" customFormat="1">
      <c r="C149" s="303"/>
      <c r="D149" s="303"/>
      <c r="E149" s="303"/>
      <c r="F149" s="303"/>
      <c r="G149" s="303"/>
      <c r="H149" s="303"/>
      <c r="I149" s="303"/>
      <c r="J149" s="362"/>
      <c r="K149" s="362"/>
      <c r="L149" s="362"/>
      <c r="M149" s="362"/>
      <c r="N149" s="362"/>
    </row>
    <row r="150" spans="3:14" s="209" customFormat="1">
      <c r="C150" s="303"/>
      <c r="D150" s="303"/>
      <c r="E150" s="303"/>
      <c r="F150" s="303"/>
      <c r="G150" s="303"/>
      <c r="H150" s="303"/>
      <c r="I150" s="303"/>
      <c r="J150" s="362"/>
      <c r="K150" s="362"/>
      <c r="L150" s="362"/>
      <c r="M150" s="362"/>
      <c r="N150" s="362"/>
    </row>
    <row r="151" spans="3:14" s="209" customFormat="1">
      <c r="C151" s="303"/>
      <c r="D151" s="303"/>
      <c r="E151" s="303"/>
      <c r="F151" s="303"/>
      <c r="G151" s="303"/>
      <c r="H151" s="303"/>
      <c r="I151" s="303"/>
      <c r="J151" s="362"/>
      <c r="K151" s="362"/>
      <c r="L151" s="362"/>
      <c r="M151" s="362"/>
      <c r="N151" s="362"/>
    </row>
    <row r="152" spans="3:14" s="209" customFormat="1">
      <c r="C152" s="303"/>
      <c r="D152" s="303"/>
      <c r="E152" s="303"/>
      <c r="F152" s="303"/>
      <c r="G152" s="303"/>
      <c r="H152" s="303"/>
      <c r="I152" s="303"/>
      <c r="J152" s="362"/>
      <c r="K152" s="362"/>
      <c r="L152" s="362"/>
      <c r="M152" s="362"/>
      <c r="N152" s="362"/>
    </row>
    <row r="153" spans="3:14" s="209" customFormat="1">
      <c r="C153" s="303"/>
      <c r="D153" s="303"/>
      <c r="E153" s="303"/>
      <c r="F153" s="303"/>
      <c r="G153" s="303"/>
      <c r="H153" s="303"/>
      <c r="I153" s="303"/>
      <c r="J153" s="362"/>
      <c r="K153" s="362"/>
      <c r="L153" s="362"/>
      <c r="M153" s="362"/>
      <c r="N153" s="362"/>
    </row>
    <row r="154" spans="3:14" s="209" customFormat="1">
      <c r="C154" s="303"/>
      <c r="D154" s="303"/>
      <c r="E154" s="303"/>
      <c r="F154" s="362"/>
      <c r="G154" s="362"/>
      <c r="H154" s="362"/>
      <c r="I154" s="362"/>
      <c r="J154" s="362"/>
      <c r="K154" s="362"/>
      <c r="L154" s="362"/>
      <c r="M154" s="362"/>
      <c r="N154" s="362"/>
    </row>
    <row r="155" spans="3:14" s="209" customFormat="1">
      <c r="C155" s="303"/>
      <c r="D155" s="303"/>
      <c r="E155" s="303"/>
      <c r="F155" s="362"/>
      <c r="G155" s="362"/>
      <c r="H155" s="362"/>
      <c r="I155" s="362"/>
      <c r="J155" s="362"/>
      <c r="K155" s="362"/>
      <c r="L155" s="362"/>
      <c r="M155" s="362"/>
      <c r="N155" s="362"/>
    </row>
    <row r="156" spans="3:14" s="209" customFormat="1">
      <c r="C156" s="303"/>
      <c r="D156" s="303"/>
      <c r="E156" s="303"/>
      <c r="F156" s="362"/>
      <c r="G156" s="362"/>
      <c r="H156" s="362"/>
      <c r="I156" s="362"/>
      <c r="J156" s="362"/>
      <c r="K156" s="362"/>
      <c r="L156" s="362"/>
      <c r="M156" s="362"/>
      <c r="N156" s="362"/>
    </row>
    <row r="157" spans="3:14" s="209" customFormat="1">
      <c r="C157" s="303"/>
      <c r="D157" s="303"/>
      <c r="E157" s="303"/>
      <c r="F157" s="362"/>
      <c r="G157" s="362"/>
      <c r="H157" s="362"/>
      <c r="I157" s="362"/>
      <c r="J157" s="362"/>
      <c r="K157" s="362"/>
      <c r="L157" s="362"/>
      <c r="M157" s="362"/>
      <c r="N157" s="362"/>
    </row>
    <row r="158" spans="3:14" s="209" customFormat="1">
      <c r="C158" s="303"/>
      <c r="D158" s="303"/>
      <c r="E158" s="303"/>
      <c r="F158" s="362"/>
      <c r="G158" s="362"/>
      <c r="H158" s="362"/>
      <c r="I158" s="362"/>
      <c r="J158" s="362"/>
      <c r="K158" s="362"/>
      <c r="L158" s="362"/>
      <c r="M158" s="362"/>
      <c r="N158" s="362"/>
    </row>
    <row r="159" spans="3:14" s="209" customFormat="1">
      <c r="C159" s="303"/>
      <c r="D159" s="303"/>
      <c r="E159" s="303"/>
      <c r="F159" s="362"/>
      <c r="G159" s="362"/>
      <c r="H159" s="362"/>
      <c r="I159" s="362"/>
      <c r="J159" s="362"/>
      <c r="K159" s="362"/>
      <c r="L159" s="362"/>
      <c r="M159" s="362"/>
      <c r="N159" s="362"/>
    </row>
    <row r="160" spans="3:14" s="209" customFormat="1">
      <c r="C160" s="303"/>
      <c r="D160" s="303"/>
      <c r="E160" s="303"/>
      <c r="F160" s="362"/>
      <c r="G160" s="362"/>
      <c r="H160" s="362"/>
      <c r="I160" s="362"/>
      <c r="J160" s="362"/>
      <c r="K160" s="362"/>
      <c r="L160" s="362"/>
      <c r="M160" s="362"/>
      <c r="N160" s="362"/>
    </row>
    <row r="161" spans="3:14" s="209" customFormat="1">
      <c r="C161" s="303"/>
      <c r="D161" s="303"/>
      <c r="E161" s="303"/>
      <c r="F161" s="362"/>
      <c r="G161" s="362"/>
      <c r="H161" s="362"/>
      <c r="I161" s="362"/>
      <c r="J161" s="362"/>
      <c r="K161" s="362"/>
      <c r="L161" s="362"/>
      <c r="M161" s="362"/>
      <c r="N161" s="362"/>
    </row>
    <row r="162" spans="3:14" s="209" customFormat="1">
      <c r="C162" s="303"/>
      <c r="D162" s="303"/>
      <c r="E162" s="303"/>
      <c r="F162" s="362"/>
      <c r="G162" s="362"/>
      <c r="H162" s="362"/>
      <c r="I162" s="362"/>
      <c r="J162" s="362"/>
      <c r="K162" s="362"/>
      <c r="L162" s="362"/>
      <c r="M162" s="362"/>
      <c r="N162" s="362"/>
    </row>
    <row r="163" spans="3:14" s="209" customFormat="1">
      <c r="C163" s="303"/>
      <c r="D163" s="303"/>
      <c r="E163" s="303"/>
      <c r="F163" s="362"/>
      <c r="G163" s="362"/>
      <c r="H163" s="362"/>
      <c r="I163" s="362"/>
      <c r="J163" s="362"/>
      <c r="K163" s="362"/>
      <c r="L163" s="362"/>
      <c r="M163" s="362"/>
      <c r="N163" s="362"/>
    </row>
    <row r="164" spans="3:14" s="209" customFormat="1">
      <c r="C164" s="303"/>
      <c r="D164" s="303"/>
      <c r="E164" s="303"/>
      <c r="F164" s="362"/>
      <c r="G164" s="362"/>
      <c r="H164" s="362"/>
      <c r="I164" s="362"/>
      <c r="J164" s="362"/>
      <c r="K164" s="362"/>
      <c r="L164" s="362"/>
      <c r="M164" s="362"/>
      <c r="N164" s="362"/>
    </row>
    <row r="165" spans="3:14" s="209" customFormat="1">
      <c r="C165" s="303"/>
      <c r="D165" s="303"/>
      <c r="E165" s="303"/>
      <c r="F165" s="362"/>
      <c r="G165" s="362"/>
      <c r="H165" s="362"/>
      <c r="I165" s="362"/>
      <c r="J165" s="362"/>
      <c r="K165" s="362"/>
      <c r="L165" s="362"/>
      <c r="M165" s="362"/>
      <c r="N165" s="362"/>
    </row>
    <row r="166" spans="3:14" s="209" customFormat="1">
      <c r="C166" s="303"/>
      <c r="D166" s="303"/>
      <c r="E166" s="303"/>
      <c r="F166" s="362"/>
      <c r="G166" s="362"/>
      <c r="H166" s="362"/>
      <c r="I166" s="362"/>
      <c r="J166" s="362"/>
      <c r="K166" s="362"/>
      <c r="L166" s="362"/>
      <c r="M166" s="362"/>
      <c r="N166" s="362"/>
    </row>
    <row r="167" spans="3:14" s="209" customFormat="1">
      <c r="C167" s="303"/>
      <c r="D167" s="303"/>
      <c r="E167" s="303"/>
      <c r="F167" s="362"/>
      <c r="G167" s="362"/>
      <c r="H167" s="362"/>
      <c r="I167" s="362"/>
      <c r="J167" s="362"/>
      <c r="K167" s="362"/>
      <c r="L167" s="362"/>
      <c r="M167" s="362"/>
      <c r="N167" s="362"/>
    </row>
    <row r="168" spans="3:14" s="209" customFormat="1">
      <c r="C168" s="303"/>
      <c r="D168" s="303"/>
      <c r="E168" s="303"/>
      <c r="F168" s="362"/>
      <c r="G168" s="362"/>
      <c r="H168" s="362"/>
      <c r="I168" s="362"/>
      <c r="J168" s="362"/>
      <c r="K168" s="362"/>
      <c r="L168" s="362"/>
      <c r="M168" s="362"/>
      <c r="N168" s="362"/>
    </row>
    <row r="169" spans="3:14" s="209" customFormat="1">
      <c r="C169" s="303"/>
      <c r="D169" s="303"/>
      <c r="E169" s="303"/>
      <c r="F169" s="362"/>
      <c r="G169" s="362"/>
      <c r="H169" s="362"/>
      <c r="I169" s="362"/>
      <c r="J169" s="362"/>
      <c r="K169" s="362"/>
      <c r="L169" s="362"/>
      <c r="M169" s="362"/>
      <c r="N169" s="362"/>
    </row>
    <row r="170" spans="3:14" s="209" customFormat="1">
      <c r="C170" s="303"/>
      <c r="D170" s="303"/>
      <c r="E170" s="303"/>
      <c r="F170" s="362"/>
      <c r="G170" s="362"/>
      <c r="H170" s="362"/>
      <c r="I170" s="362"/>
      <c r="J170" s="362"/>
      <c r="K170" s="362"/>
      <c r="L170" s="362"/>
      <c r="M170" s="362"/>
      <c r="N170" s="362"/>
    </row>
    <row r="171" spans="3:14" s="209" customFormat="1">
      <c r="C171" s="303"/>
      <c r="D171" s="303"/>
      <c r="E171" s="303"/>
      <c r="F171" s="362"/>
      <c r="G171" s="362"/>
      <c r="H171" s="362"/>
      <c r="I171" s="362"/>
      <c r="J171" s="362"/>
      <c r="K171" s="362"/>
      <c r="L171" s="362"/>
      <c r="M171" s="362"/>
      <c r="N171" s="362"/>
    </row>
    <row r="172" spans="3:14" s="209" customFormat="1">
      <c r="C172" s="303"/>
      <c r="D172" s="303"/>
      <c r="E172" s="303"/>
      <c r="F172" s="362"/>
      <c r="G172" s="362"/>
      <c r="H172" s="362"/>
      <c r="I172" s="362"/>
      <c r="J172" s="362"/>
      <c r="K172" s="362"/>
      <c r="L172" s="362"/>
      <c r="M172" s="362"/>
      <c r="N172" s="362"/>
    </row>
    <row r="173" spans="3:14" s="209" customFormat="1">
      <c r="C173" s="303"/>
      <c r="D173" s="303"/>
      <c r="E173" s="303"/>
      <c r="F173" s="362"/>
      <c r="G173" s="362"/>
      <c r="H173" s="362"/>
      <c r="I173" s="362"/>
      <c r="J173" s="362"/>
      <c r="K173" s="362"/>
      <c r="L173" s="362"/>
      <c r="M173" s="362"/>
      <c r="N173" s="362"/>
    </row>
    <row r="174" spans="3:14" s="209" customFormat="1">
      <c r="C174" s="303"/>
      <c r="D174" s="303"/>
      <c r="E174" s="303"/>
      <c r="F174" s="362"/>
      <c r="G174" s="362"/>
      <c r="H174" s="362"/>
      <c r="I174" s="362"/>
      <c r="J174" s="362"/>
      <c r="K174" s="362"/>
      <c r="L174" s="362"/>
      <c r="M174" s="362"/>
      <c r="N174" s="362"/>
    </row>
    <row r="175" spans="3:14" s="209" customFormat="1">
      <c r="C175" s="303"/>
      <c r="D175" s="303"/>
      <c r="E175" s="303"/>
      <c r="F175" s="362"/>
      <c r="G175" s="362"/>
      <c r="H175" s="362"/>
      <c r="I175" s="362"/>
      <c r="J175" s="362"/>
      <c r="K175" s="362"/>
      <c r="L175" s="362"/>
      <c r="M175" s="362"/>
      <c r="N175" s="362"/>
    </row>
    <row r="176" spans="3:14" s="209" customFormat="1">
      <c r="C176" s="303"/>
      <c r="D176" s="303"/>
      <c r="E176" s="303"/>
      <c r="F176" s="362"/>
      <c r="G176" s="362"/>
      <c r="H176" s="362"/>
      <c r="I176" s="362"/>
      <c r="J176" s="362"/>
      <c r="K176" s="362"/>
      <c r="L176" s="362"/>
      <c r="M176" s="362"/>
      <c r="N176" s="362"/>
    </row>
    <row r="177" spans="3:14" s="209" customFormat="1">
      <c r="C177" s="303"/>
      <c r="D177" s="303"/>
      <c r="E177" s="303"/>
      <c r="F177" s="362"/>
      <c r="G177" s="362"/>
      <c r="H177" s="362"/>
      <c r="I177" s="362"/>
      <c r="J177" s="362"/>
      <c r="K177" s="362"/>
      <c r="L177" s="362"/>
      <c r="M177" s="362"/>
      <c r="N177" s="362"/>
    </row>
    <row r="178" spans="3:14" s="209" customFormat="1">
      <c r="C178" s="303"/>
      <c r="D178" s="303"/>
      <c r="E178" s="303"/>
      <c r="F178" s="362"/>
      <c r="G178" s="362"/>
      <c r="H178" s="362"/>
      <c r="I178" s="362"/>
      <c r="J178" s="362"/>
      <c r="K178" s="362"/>
      <c r="L178" s="362"/>
      <c r="M178" s="362"/>
      <c r="N178" s="362"/>
    </row>
    <row r="179" spans="3:14" s="209" customFormat="1">
      <c r="C179" s="303"/>
      <c r="D179" s="303"/>
      <c r="E179" s="303"/>
      <c r="F179" s="362"/>
      <c r="G179" s="362"/>
      <c r="H179" s="362"/>
      <c r="I179" s="362"/>
      <c r="J179" s="362"/>
      <c r="K179" s="362"/>
      <c r="L179" s="362"/>
      <c r="M179" s="362"/>
      <c r="N179" s="362"/>
    </row>
    <row r="180" spans="3:14" s="209" customFormat="1">
      <c r="C180" s="303"/>
      <c r="D180" s="303"/>
      <c r="E180" s="303"/>
      <c r="F180" s="362"/>
      <c r="G180" s="362"/>
      <c r="H180" s="362"/>
      <c r="I180" s="362"/>
      <c r="J180" s="362"/>
      <c r="K180" s="362"/>
      <c r="L180" s="362"/>
      <c r="M180" s="362"/>
      <c r="N180" s="362"/>
    </row>
    <row r="181" spans="3:14" s="209" customFormat="1">
      <c r="C181" s="303"/>
      <c r="D181" s="303"/>
      <c r="E181" s="303"/>
      <c r="F181" s="362"/>
      <c r="G181" s="362"/>
      <c r="H181" s="362"/>
      <c r="I181" s="362"/>
      <c r="J181" s="362"/>
      <c r="K181" s="362"/>
      <c r="L181" s="362"/>
      <c r="M181" s="362"/>
      <c r="N181" s="362"/>
    </row>
    <row r="182" spans="3:14" s="209" customFormat="1">
      <c r="C182" s="303"/>
      <c r="D182" s="303"/>
      <c r="E182" s="303"/>
      <c r="F182" s="362"/>
      <c r="G182" s="362"/>
      <c r="H182" s="362"/>
      <c r="I182" s="362"/>
      <c r="J182" s="362"/>
      <c r="K182" s="362"/>
      <c r="L182" s="362"/>
      <c r="M182" s="362"/>
      <c r="N182" s="362"/>
    </row>
    <row r="183" spans="3:14" s="209" customFormat="1">
      <c r="C183" s="303"/>
      <c r="D183" s="303"/>
      <c r="E183" s="303"/>
      <c r="F183" s="362"/>
      <c r="G183" s="362"/>
      <c r="H183" s="362"/>
      <c r="I183" s="362"/>
      <c r="J183" s="362"/>
      <c r="K183" s="362"/>
      <c r="L183" s="362"/>
      <c r="M183" s="362"/>
      <c r="N183" s="362"/>
    </row>
    <row r="184" spans="3:14" s="209" customFormat="1">
      <c r="C184" s="303"/>
      <c r="D184" s="303"/>
      <c r="E184" s="303"/>
      <c r="F184" s="362"/>
      <c r="G184" s="362"/>
      <c r="H184" s="362"/>
      <c r="I184" s="362"/>
      <c r="J184" s="362"/>
      <c r="K184" s="362"/>
      <c r="L184" s="362"/>
      <c r="M184" s="362"/>
      <c r="N184" s="362"/>
    </row>
    <row r="185" spans="3:14" s="209" customFormat="1">
      <c r="C185" s="303"/>
      <c r="D185" s="303"/>
      <c r="E185" s="303"/>
      <c r="F185" s="362"/>
      <c r="G185" s="362"/>
      <c r="H185" s="362"/>
      <c r="I185" s="362"/>
      <c r="J185" s="362"/>
      <c r="K185" s="362"/>
      <c r="L185" s="362"/>
      <c r="M185" s="362"/>
      <c r="N185" s="362"/>
    </row>
    <row r="186" spans="3:14" s="209" customFormat="1">
      <c r="C186" s="303"/>
      <c r="D186" s="303"/>
      <c r="E186" s="303"/>
      <c r="F186" s="362"/>
      <c r="G186" s="362"/>
      <c r="H186" s="362"/>
      <c r="I186" s="362"/>
      <c r="J186" s="362"/>
      <c r="K186" s="362"/>
      <c r="L186" s="362"/>
      <c r="M186" s="362"/>
      <c r="N186" s="362"/>
    </row>
    <row r="187" spans="3:14" s="209" customFormat="1">
      <c r="C187" s="303"/>
      <c r="D187" s="303"/>
      <c r="E187" s="303"/>
      <c r="F187" s="362"/>
      <c r="G187" s="362"/>
      <c r="H187" s="362"/>
      <c r="I187" s="362"/>
      <c r="J187" s="362"/>
      <c r="K187" s="362"/>
      <c r="L187" s="362"/>
      <c r="M187" s="362"/>
      <c r="N187" s="362"/>
    </row>
    <row r="188" spans="3:14" s="209" customFormat="1">
      <c r="C188" s="303"/>
      <c r="D188" s="303"/>
      <c r="E188" s="303"/>
      <c r="F188" s="362"/>
      <c r="G188" s="362"/>
      <c r="H188" s="362"/>
      <c r="I188" s="362"/>
      <c r="J188" s="362"/>
      <c r="K188" s="362"/>
      <c r="L188" s="362"/>
      <c r="M188" s="362"/>
      <c r="N188" s="362"/>
    </row>
    <row r="189" spans="3:14" s="209" customFormat="1">
      <c r="C189" s="303"/>
      <c r="D189" s="303"/>
      <c r="E189" s="303"/>
      <c r="F189" s="362"/>
      <c r="G189" s="362"/>
      <c r="H189" s="362"/>
      <c r="I189" s="362"/>
      <c r="J189" s="362"/>
      <c r="K189" s="362"/>
      <c r="L189" s="362"/>
      <c r="M189" s="362"/>
      <c r="N189" s="362"/>
    </row>
    <row r="190" spans="3:14" s="209" customFormat="1">
      <c r="C190" s="303"/>
      <c r="D190" s="303"/>
      <c r="E190" s="303"/>
      <c r="F190" s="362"/>
      <c r="G190" s="362"/>
      <c r="H190" s="362"/>
      <c r="I190" s="362"/>
      <c r="J190" s="362"/>
      <c r="K190" s="362"/>
      <c r="L190" s="362"/>
      <c r="M190" s="362"/>
      <c r="N190" s="362"/>
    </row>
    <row r="191" spans="3:14" s="209" customFormat="1">
      <c r="C191" s="362"/>
      <c r="D191" s="362"/>
      <c r="E191" s="362"/>
      <c r="F191" s="362"/>
      <c r="G191" s="362"/>
      <c r="H191" s="362"/>
      <c r="I191" s="362"/>
      <c r="J191" s="362"/>
      <c r="K191" s="362"/>
      <c r="L191" s="362"/>
      <c r="M191" s="362"/>
      <c r="N191" s="362"/>
    </row>
    <row r="192" spans="3:14" s="209" customFormat="1">
      <c r="C192" s="362"/>
      <c r="D192" s="362"/>
      <c r="E192" s="362"/>
      <c r="F192" s="362"/>
      <c r="G192" s="362"/>
      <c r="H192" s="362"/>
      <c r="I192" s="362"/>
      <c r="J192" s="362"/>
      <c r="K192" s="362"/>
      <c r="L192" s="362"/>
      <c r="M192" s="362"/>
      <c r="N192" s="362"/>
    </row>
    <row r="193" spans="3:14" s="209" customFormat="1">
      <c r="C193" s="362"/>
      <c r="D193" s="362"/>
      <c r="E193" s="362"/>
      <c r="F193" s="362"/>
      <c r="G193" s="362"/>
      <c r="H193" s="362"/>
      <c r="I193" s="362"/>
      <c r="J193" s="362"/>
      <c r="K193" s="362"/>
      <c r="L193" s="362"/>
      <c r="M193" s="362"/>
      <c r="N193" s="362"/>
    </row>
    <row r="194" spans="3:14" s="209" customFormat="1">
      <c r="C194" s="362"/>
      <c r="D194" s="362"/>
      <c r="E194" s="362"/>
      <c r="F194" s="362"/>
      <c r="G194" s="362"/>
      <c r="H194" s="362"/>
      <c r="I194" s="362"/>
      <c r="J194" s="362"/>
      <c r="K194" s="362"/>
      <c r="L194" s="362"/>
      <c r="M194" s="362"/>
      <c r="N194" s="362"/>
    </row>
    <row r="195" spans="3:14" s="209" customFormat="1">
      <c r="C195" s="362"/>
      <c r="D195" s="362"/>
      <c r="E195" s="362"/>
      <c r="F195" s="362"/>
      <c r="G195" s="362"/>
      <c r="H195" s="362"/>
      <c r="I195" s="362"/>
      <c r="J195" s="362"/>
      <c r="K195" s="362"/>
      <c r="L195" s="362"/>
      <c r="M195" s="362"/>
      <c r="N195" s="362"/>
    </row>
    <row r="196" spans="3:14" s="209" customFormat="1">
      <c r="C196" s="362"/>
      <c r="D196" s="362"/>
      <c r="E196" s="362"/>
      <c r="F196" s="362"/>
      <c r="G196" s="362"/>
      <c r="H196" s="362"/>
      <c r="I196" s="362"/>
      <c r="J196" s="362"/>
      <c r="K196" s="362"/>
      <c r="L196" s="362"/>
      <c r="M196" s="362"/>
      <c r="N196" s="362"/>
    </row>
    <row r="197" spans="3:14" s="209" customFormat="1">
      <c r="C197" s="362"/>
      <c r="D197" s="362"/>
      <c r="E197" s="362"/>
      <c r="F197" s="362"/>
      <c r="G197" s="362"/>
      <c r="H197" s="362"/>
      <c r="I197" s="362"/>
      <c r="J197" s="362"/>
      <c r="K197" s="362"/>
      <c r="L197" s="362"/>
      <c r="M197" s="362"/>
      <c r="N197" s="362"/>
    </row>
    <row r="198" spans="3:14" s="209" customFormat="1">
      <c r="C198" s="362"/>
      <c r="D198" s="362"/>
      <c r="E198" s="362"/>
      <c r="F198" s="362"/>
      <c r="G198" s="362"/>
      <c r="H198" s="362"/>
      <c r="I198" s="362"/>
      <c r="J198" s="362"/>
      <c r="K198" s="362"/>
      <c r="L198" s="362"/>
      <c r="M198" s="362"/>
      <c r="N198" s="362"/>
    </row>
    <row r="199" spans="3:14" s="209" customFormat="1">
      <c r="C199" s="362"/>
      <c r="D199" s="362"/>
      <c r="E199" s="362"/>
      <c r="F199" s="362"/>
      <c r="G199" s="362"/>
      <c r="H199" s="362"/>
      <c r="I199" s="362"/>
      <c r="J199" s="362"/>
      <c r="K199" s="362"/>
      <c r="L199" s="362"/>
      <c r="M199" s="362"/>
      <c r="N199" s="362"/>
    </row>
    <row r="200" spans="3:14" s="209" customFormat="1">
      <c r="C200" s="362"/>
      <c r="D200" s="362"/>
      <c r="E200" s="362"/>
      <c r="F200" s="362"/>
      <c r="G200" s="362"/>
      <c r="H200" s="362"/>
      <c r="I200" s="362"/>
      <c r="J200" s="362"/>
      <c r="K200" s="362"/>
      <c r="L200" s="362"/>
      <c r="M200" s="362"/>
      <c r="N200" s="362"/>
    </row>
    <row r="201" spans="3:14" s="209" customFormat="1">
      <c r="C201" s="362"/>
      <c r="D201" s="362"/>
      <c r="E201" s="362"/>
      <c r="F201" s="362"/>
      <c r="G201" s="362"/>
      <c r="H201" s="362"/>
      <c r="I201" s="362"/>
      <c r="J201" s="362"/>
      <c r="K201" s="362"/>
      <c r="L201" s="362"/>
      <c r="M201" s="362"/>
      <c r="N201" s="362"/>
    </row>
  </sheetData>
  <sheetProtection sheet="1" objects="1" scenarios="1"/>
  <mergeCells count="4">
    <mergeCell ref="A1:O1"/>
    <mergeCell ref="A2:O2"/>
    <mergeCell ref="A3:O3"/>
    <mergeCell ref="A46:O47"/>
  </mergeCells>
  <pageMargins left="0.7" right="0.7" top="0.25" bottom="0.44" header="0.3" footer="0.3"/>
  <pageSetup scale="72" orientation="landscape" r:id="rId1"/>
  <headerFooter>
    <oddFooter>&amp;LActivision Blizzard, Inc.&amp;R&amp;P of &amp; &amp;N</oddFooter>
  </headerFooter>
  <ignoredErrors>
    <ignoredError sqref="K14 K22 K30:K32 K35:K37 K39:K4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Q168"/>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activeCell="E8" sqref="E8"/>
    </sheetView>
  </sheetViews>
  <sheetFormatPr defaultColWidth="11.42578125" defaultRowHeight="12"/>
  <cols>
    <col min="1" max="1" width="2.7109375" style="55" customWidth="1"/>
    <col min="2" max="2" width="2" style="55" customWidth="1"/>
    <col min="3" max="3" width="2.7109375" style="55" customWidth="1"/>
    <col min="4" max="4" width="45.140625" style="55" customWidth="1"/>
    <col min="5" max="16" width="10.7109375" style="79" customWidth="1"/>
    <col min="17" max="17" width="1.28515625" style="55" customWidth="1"/>
    <col min="18" max="16384" width="11.42578125" style="55"/>
  </cols>
  <sheetData>
    <row r="1" spans="2:17">
      <c r="B1" s="730" t="s">
        <v>39</v>
      </c>
      <c r="C1" s="730"/>
      <c r="D1" s="730"/>
      <c r="E1" s="730"/>
      <c r="F1" s="730"/>
      <c r="G1" s="730"/>
      <c r="H1" s="730"/>
      <c r="I1" s="730"/>
      <c r="J1" s="730"/>
      <c r="K1" s="730"/>
      <c r="L1" s="730"/>
      <c r="M1" s="730"/>
      <c r="N1" s="730"/>
      <c r="O1" s="730"/>
      <c r="P1" s="730"/>
      <c r="Q1" s="730"/>
    </row>
    <row r="2" spans="2:17" ht="12.75" customHeight="1">
      <c r="B2" s="730" t="s">
        <v>223</v>
      </c>
      <c r="C2" s="730"/>
      <c r="D2" s="730"/>
      <c r="E2" s="730"/>
      <c r="F2" s="730"/>
      <c r="G2" s="730"/>
      <c r="H2" s="730"/>
      <c r="I2" s="730"/>
      <c r="J2" s="730"/>
      <c r="K2" s="730"/>
      <c r="L2" s="730"/>
      <c r="M2" s="730"/>
      <c r="N2" s="730"/>
      <c r="O2" s="730"/>
      <c r="P2" s="730"/>
      <c r="Q2" s="730"/>
    </row>
    <row r="3" spans="2:17" ht="12.75" customHeight="1">
      <c r="B3" s="730" t="s">
        <v>224</v>
      </c>
      <c r="C3" s="730"/>
      <c r="D3" s="730"/>
      <c r="E3" s="730"/>
      <c r="F3" s="730"/>
      <c r="G3" s="730"/>
      <c r="H3" s="730"/>
      <c r="I3" s="730"/>
      <c r="J3" s="730"/>
      <c r="K3" s="730"/>
      <c r="L3" s="730"/>
      <c r="M3" s="730"/>
      <c r="N3" s="730"/>
      <c r="O3" s="730"/>
      <c r="P3" s="730"/>
      <c r="Q3" s="730"/>
    </row>
    <row r="4" spans="2:17" ht="12.75" customHeight="1">
      <c r="B4" s="56"/>
      <c r="C4" s="56"/>
      <c r="D4" s="56"/>
    </row>
    <row r="5" spans="2:17" ht="12.75" customHeight="1"/>
    <row r="6" spans="2:17" ht="12.75" customHeight="1">
      <c r="E6" s="80" t="s">
        <v>3</v>
      </c>
      <c r="F6" s="80" t="s">
        <v>4</v>
      </c>
      <c r="G6" s="80" t="s">
        <v>5</v>
      </c>
      <c r="H6" s="80" t="s">
        <v>6</v>
      </c>
      <c r="I6" s="80" t="s">
        <v>3</v>
      </c>
      <c r="J6" s="80" t="s">
        <v>4</v>
      </c>
      <c r="K6" s="80" t="s">
        <v>5</v>
      </c>
      <c r="L6" s="80" t="s">
        <v>6</v>
      </c>
      <c r="M6" s="80" t="s">
        <v>3</v>
      </c>
      <c r="N6" s="80" t="s">
        <v>4</v>
      </c>
      <c r="O6" s="80" t="s">
        <v>5</v>
      </c>
      <c r="P6" s="80" t="s">
        <v>6</v>
      </c>
    </row>
    <row r="7" spans="2:17" ht="12.75" customHeight="1" thickBot="1">
      <c r="E7" s="80" t="s">
        <v>157</v>
      </c>
      <c r="F7" s="80" t="s">
        <v>157</v>
      </c>
      <c r="G7" s="80" t="s">
        <v>157</v>
      </c>
      <c r="H7" s="80" t="s">
        <v>157</v>
      </c>
      <c r="I7" s="80" t="s">
        <v>173</v>
      </c>
      <c r="J7" s="80" t="s">
        <v>173</v>
      </c>
      <c r="K7" s="80" t="s">
        <v>173</v>
      </c>
      <c r="L7" s="80" t="s">
        <v>173</v>
      </c>
      <c r="M7" s="80" t="s">
        <v>213</v>
      </c>
      <c r="N7" s="80" t="s">
        <v>213</v>
      </c>
      <c r="O7" s="80" t="s">
        <v>213</v>
      </c>
      <c r="P7" s="80" t="s">
        <v>213</v>
      </c>
    </row>
    <row r="8" spans="2:17" ht="12.75" customHeight="1">
      <c r="B8" s="59" t="s">
        <v>41</v>
      </c>
      <c r="C8" s="60"/>
      <c r="D8" s="60"/>
      <c r="E8" s="81"/>
      <c r="F8" s="81"/>
      <c r="G8" s="81"/>
      <c r="H8" s="81"/>
      <c r="I8" s="81"/>
      <c r="J8" s="81"/>
      <c r="K8" s="81"/>
      <c r="L8" s="81"/>
      <c r="M8" s="81"/>
      <c r="N8" s="81"/>
      <c r="O8" s="81"/>
      <c r="P8" s="81"/>
    </row>
    <row r="9" spans="2:17" ht="12.75" customHeight="1">
      <c r="C9" s="55" t="s">
        <v>143</v>
      </c>
      <c r="E9" s="101">
        <v>312</v>
      </c>
      <c r="F9" s="447">
        <v>338</v>
      </c>
      <c r="G9" s="447">
        <v>397</v>
      </c>
      <c r="H9" s="447">
        <v>1411</v>
      </c>
      <c r="I9" s="447">
        <v>317</v>
      </c>
      <c r="J9" s="447">
        <v>268</v>
      </c>
      <c r="K9" s="447">
        <v>209</v>
      </c>
      <c r="L9" s="447">
        <v>1426</v>
      </c>
      <c r="M9" s="447">
        <v>519</v>
      </c>
      <c r="N9" s="447">
        <v>993</v>
      </c>
      <c r="O9" s="447">
        <v>773</v>
      </c>
      <c r="P9" s="197">
        <v>1657</v>
      </c>
    </row>
    <row r="10" spans="2:17" ht="12.75" customHeight="1">
      <c r="C10" s="55" t="s">
        <v>144</v>
      </c>
      <c r="E10" s="126">
        <v>480</v>
      </c>
      <c r="F10" s="493">
        <v>489</v>
      </c>
      <c r="G10" s="493">
        <v>635</v>
      </c>
      <c r="H10" s="493">
        <v>686</v>
      </c>
      <c r="I10" s="493">
        <v>344</v>
      </c>
      <c r="J10" s="493">
        <v>384</v>
      </c>
      <c r="K10" s="493">
        <v>394</v>
      </c>
      <c r="L10" s="493">
        <v>595</v>
      </c>
      <c r="M10" s="493">
        <v>452</v>
      </c>
      <c r="N10" s="493">
        <v>461</v>
      </c>
      <c r="O10" s="493">
        <v>411</v>
      </c>
      <c r="P10" s="230">
        <v>579</v>
      </c>
    </row>
    <row r="11" spans="2:17" ht="12.75" customHeight="1">
      <c r="C11" s="55" t="s">
        <v>145</v>
      </c>
      <c r="E11" s="364">
        <v>534</v>
      </c>
      <c r="F11" s="498">
        <v>502</v>
      </c>
      <c r="G11" s="498">
        <v>506</v>
      </c>
      <c r="H11" s="498">
        <v>543</v>
      </c>
      <c r="I11" s="498">
        <v>529</v>
      </c>
      <c r="J11" s="498">
        <v>499</v>
      </c>
      <c r="K11" s="498">
        <v>500</v>
      </c>
      <c r="L11" s="498">
        <v>503</v>
      </c>
      <c r="M11" s="498">
        <v>498</v>
      </c>
      <c r="N11" s="498">
        <v>553</v>
      </c>
      <c r="O11" s="498">
        <v>536</v>
      </c>
      <c r="P11" s="231">
        <v>577</v>
      </c>
    </row>
    <row r="12" spans="2:17" ht="12.75" customHeight="1">
      <c r="C12" s="55" t="s">
        <v>85</v>
      </c>
      <c r="E12" s="152">
        <f t="shared" ref="E12:G12" si="0">SUM(E9:E11)</f>
        <v>1326</v>
      </c>
      <c r="F12" s="499">
        <f t="shared" si="0"/>
        <v>1329</v>
      </c>
      <c r="G12" s="499">
        <f t="shared" si="0"/>
        <v>1538</v>
      </c>
      <c r="H12" s="499">
        <f t="shared" ref="H12:I12" si="1">SUM(H9:H11)</f>
        <v>2640</v>
      </c>
      <c r="I12" s="499">
        <f t="shared" si="1"/>
        <v>1190</v>
      </c>
      <c r="J12" s="499">
        <f t="shared" ref="J12:K12" si="2">SUM(J9:J11)</f>
        <v>1151</v>
      </c>
      <c r="K12" s="499">
        <f t="shared" si="2"/>
        <v>1103</v>
      </c>
      <c r="L12" s="499">
        <f t="shared" ref="L12:M12" si="3">SUM(L9:L11)</f>
        <v>2524</v>
      </c>
      <c r="M12" s="499">
        <f t="shared" si="3"/>
        <v>1469</v>
      </c>
      <c r="N12" s="499">
        <f t="shared" ref="N12:O12" si="4">SUM(N9:N11)</f>
        <v>2007</v>
      </c>
      <c r="O12" s="499">
        <f t="shared" si="4"/>
        <v>1720</v>
      </c>
      <c r="P12" s="232">
        <f>SUM(P9:P11)</f>
        <v>2813</v>
      </c>
    </row>
    <row r="13" spans="2:17" ht="12.75" customHeight="1">
      <c r="D13" s="66"/>
      <c r="E13" s="126"/>
      <c r="F13" s="493"/>
      <c r="G13" s="493"/>
      <c r="H13" s="493"/>
      <c r="I13" s="493"/>
      <c r="J13" s="493"/>
      <c r="K13" s="493"/>
      <c r="L13" s="493"/>
      <c r="M13" s="493"/>
      <c r="N13" s="493"/>
      <c r="O13" s="493"/>
      <c r="P13" s="230"/>
    </row>
    <row r="14" spans="2:17" ht="12.75" customHeight="1">
      <c r="B14" s="59" t="s">
        <v>42</v>
      </c>
      <c r="E14" s="126"/>
      <c r="F14" s="493"/>
      <c r="G14" s="493"/>
      <c r="H14" s="493"/>
      <c r="I14" s="493"/>
      <c r="J14" s="493"/>
      <c r="K14" s="493"/>
      <c r="L14" s="493"/>
      <c r="M14" s="493"/>
      <c r="N14" s="493"/>
      <c r="O14" s="493"/>
      <c r="P14" s="230"/>
    </row>
    <row r="15" spans="2:17" ht="12.75" customHeight="1">
      <c r="B15" s="59"/>
      <c r="C15" s="55" t="s">
        <v>154</v>
      </c>
      <c r="E15" s="126">
        <v>59</v>
      </c>
      <c r="F15" s="493">
        <v>60</v>
      </c>
      <c r="G15" s="493">
        <v>128</v>
      </c>
      <c r="H15" s="493">
        <v>234</v>
      </c>
      <c r="I15" s="493">
        <v>73</v>
      </c>
      <c r="J15" s="493">
        <v>59</v>
      </c>
      <c r="K15" s="493">
        <v>113</v>
      </c>
      <c r="L15" s="493">
        <v>217</v>
      </c>
      <c r="M15" s="493">
        <v>68</v>
      </c>
      <c r="N15" s="493">
        <v>99</v>
      </c>
      <c r="O15" s="493">
        <v>65</v>
      </c>
      <c r="P15" s="230">
        <v>287</v>
      </c>
    </row>
    <row r="16" spans="2:17">
      <c r="C16" s="729" t="s">
        <v>147</v>
      </c>
      <c r="D16" s="729"/>
      <c r="E16" s="126">
        <v>581</v>
      </c>
      <c r="F16" s="493">
        <v>256</v>
      </c>
      <c r="G16" s="493">
        <v>-146</v>
      </c>
      <c r="H16" s="493">
        <v>-454</v>
      </c>
      <c r="I16" s="493">
        <v>567</v>
      </c>
      <c r="J16" s="493">
        <v>189</v>
      </c>
      <c r="K16" s="493">
        <v>68</v>
      </c>
      <c r="L16" s="493">
        <v>-722</v>
      </c>
      <c r="M16" s="493">
        <v>266</v>
      </c>
      <c r="N16" s="493">
        <v>-146</v>
      </c>
      <c r="O16" s="493">
        <v>187</v>
      </c>
      <c r="P16" s="230">
        <v>-638</v>
      </c>
    </row>
    <row r="17" spans="2:16">
      <c r="C17" s="729" t="s">
        <v>155</v>
      </c>
      <c r="D17" s="729"/>
      <c r="E17" s="126">
        <v>-1</v>
      </c>
      <c r="F17" s="493">
        <v>-4</v>
      </c>
      <c r="G17" s="493">
        <v>-8</v>
      </c>
      <c r="H17" s="493">
        <v>-39</v>
      </c>
      <c r="I17" s="493">
        <v>-5</v>
      </c>
      <c r="J17" s="493">
        <v>-3</v>
      </c>
      <c r="K17" s="493">
        <v>-2</v>
      </c>
      <c r="L17" s="493">
        <v>-33</v>
      </c>
      <c r="M17" s="493">
        <v>-15</v>
      </c>
      <c r="N17" s="493">
        <v>-28</v>
      </c>
      <c r="O17" s="493">
        <v>-18</v>
      </c>
      <c r="P17" s="230">
        <v>-49</v>
      </c>
    </row>
    <row r="18" spans="2:16" ht="12.75" customHeight="1" thickBot="1">
      <c r="C18" s="55" t="s">
        <v>43</v>
      </c>
      <c r="E18" s="365">
        <f t="shared" ref="E18" si="5">SUM(E12:E17)</f>
        <v>1965</v>
      </c>
      <c r="F18" s="500">
        <f t="shared" ref="F18:G18" si="6">SUM(F12:F17)</f>
        <v>1641</v>
      </c>
      <c r="G18" s="500">
        <f t="shared" si="6"/>
        <v>1512</v>
      </c>
      <c r="H18" s="500">
        <f t="shared" ref="H18:I18" si="7">SUM(H12:H17)</f>
        <v>2381</v>
      </c>
      <c r="I18" s="500">
        <f t="shared" si="7"/>
        <v>1825</v>
      </c>
      <c r="J18" s="500">
        <f t="shared" ref="J18:K18" si="8">SUM(J12:J17)</f>
        <v>1396</v>
      </c>
      <c r="K18" s="500">
        <f t="shared" si="8"/>
        <v>1282</v>
      </c>
      <c r="L18" s="500">
        <f t="shared" ref="L18:M18" si="9">SUM(L12:L17)</f>
        <v>1986</v>
      </c>
      <c r="M18" s="500">
        <f t="shared" si="9"/>
        <v>1788</v>
      </c>
      <c r="N18" s="500">
        <f t="shared" ref="N18" si="10">SUM(N12:N17)</f>
        <v>1932</v>
      </c>
      <c r="O18" s="500">
        <f>SUM(O12:O17)</f>
        <v>1954</v>
      </c>
      <c r="P18" s="233">
        <f>SUM(P12:P17)</f>
        <v>2413</v>
      </c>
    </row>
    <row r="19" spans="2:16" ht="12.75" customHeight="1" thickTop="1">
      <c r="D19" s="66"/>
      <c r="E19" s="126"/>
      <c r="F19" s="493"/>
      <c r="G19" s="493"/>
      <c r="H19" s="493"/>
      <c r="I19" s="493"/>
      <c r="J19" s="493"/>
      <c r="K19" s="493"/>
      <c r="L19" s="493"/>
      <c r="M19" s="493"/>
      <c r="N19" s="493"/>
      <c r="O19" s="493"/>
      <c r="P19" s="230"/>
    </row>
    <row r="20" spans="2:16" ht="12.75" customHeight="1">
      <c r="B20" s="59" t="s">
        <v>44</v>
      </c>
      <c r="E20" s="126"/>
      <c r="F20" s="493"/>
      <c r="G20" s="493"/>
      <c r="H20" s="493"/>
      <c r="I20" s="493"/>
      <c r="J20" s="493"/>
      <c r="K20" s="493"/>
      <c r="L20" s="493"/>
      <c r="M20" s="493"/>
      <c r="N20" s="493"/>
      <c r="O20" s="493"/>
      <c r="P20" s="230"/>
    </row>
    <row r="21" spans="2:16" ht="12.75" customHeight="1">
      <c r="C21" s="55" t="s">
        <v>143</v>
      </c>
      <c r="E21" s="126">
        <v>92</v>
      </c>
      <c r="F21" s="493">
        <v>84</v>
      </c>
      <c r="G21" s="493">
        <v>112</v>
      </c>
      <c r="H21" s="493">
        <v>723</v>
      </c>
      <c r="I21" s="493">
        <v>73</v>
      </c>
      <c r="J21" s="493">
        <v>55</v>
      </c>
      <c r="K21" s="493">
        <v>26</v>
      </c>
      <c r="L21" s="493">
        <v>696</v>
      </c>
      <c r="M21" s="493">
        <v>184</v>
      </c>
      <c r="N21" s="493">
        <v>559</v>
      </c>
      <c r="O21" s="493">
        <v>345</v>
      </c>
      <c r="P21" s="230">
        <v>780</v>
      </c>
    </row>
    <row r="22" spans="2:16" ht="12.75" customHeight="1">
      <c r="C22" s="55" t="s">
        <v>144</v>
      </c>
      <c r="E22" s="126">
        <v>122</v>
      </c>
      <c r="F22" s="493">
        <v>133</v>
      </c>
      <c r="G22" s="493">
        <v>189</v>
      </c>
      <c r="H22" s="493">
        <v>241</v>
      </c>
      <c r="I22" s="493">
        <v>55</v>
      </c>
      <c r="J22" s="493">
        <v>75</v>
      </c>
      <c r="K22" s="493">
        <v>74</v>
      </c>
      <c r="L22" s="493">
        <v>260</v>
      </c>
      <c r="M22" s="493">
        <v>197</v>
      </c>
      <c r="N22" s="493">
        <v>203</v>
      </c>
      <c r="O22" s="493">
        <v>133</v>
      </c>
      <c r="P22" s="230">
        <v>160</v>
      </c>
    </row>
    <row r="23" spans="2:16" ht="12.75" customHeight="1">
      <c r="C23" s="55" t="s">
        <v>145</v>
      </c>
      <c r="E23" s="364">
        <v>191</v>
      </c>
      <c r="F23" s="498">
        <v>169</v>
      </c>
      <c r="G23" s="498">
        <v>184</v>
      </c>
      <c r="H23" s="498">
        <v>207</v>
      </c>
      <c r="I23" s="498">
        <v>178</v>
      </c>
      <c r="J23" s="498">
        <v>171</v>
      </c>
      <c r="K23" s="498">
        <v>194</v>
      </c>
      <c r="L23" s="498">
        <v>197</v>
      </c>
      <c r="M23" s="498">
        <v>156</v>
      </c>
      <c r="N23" s="498">
        <v>212</v>
      </c>
      <c r="O23" s="498">
        <v>248</v>
      </c>
      <c r="P23" s="231">
        <v>242</v>
      </c>
    </row>
    <row r="24" spans="2:16" ht="12.75" customHeight="1">
      <c r="C24" s="55" t="s">
        <v>85</v>
      </c>
      <c r="E24" s="152">
        <f t="shared" ref="E24:G24" si="11">SUM(E21:E23)</f>
        <v>405</v>
      </c>
      <c r="F24" s="499">
        <f t="shared" si="11"/>
        <v>386</v>
      </c>
      <c r="G24" s="499">
        <f t="shared" si="11"/>
        <v>485</v>
      </c>
      <c r="H24" s="499">
        <f t="shared" ref="H24:I24" si="12">SUM(H21:H23)</f>
        <v>1171</v>
      </c>
      <c r="I24" s="499">
        <f t="shared" si="12"/>
        <v>306</v>
      </c>
      <c r="J24" s="499">
        <f t="shared" ref="J24:K24" si="13">SUM(J21:J23)</f>
        <v>301</v>
      </c>
      <c r="K24" s="499">
        <f t="shared" si="13"/>
        <v>294</v>
      </c>
      <c r="L24" s="499">
        <f t="shared" ref="L24:M24" si="14">SUM(L21:L23)</f>
        <v>1153</v>
      </c>
      <c r="M24" s="499">
        <f t="shared" si="14"/>
        <v>537</v>
      </c>
      <c r="N24" s="499">
        <f t="shared" ref="N24" si="15">SUM(N21:N23)</f>
        <v>974</v>
      </c>
      <c r="O24" s="499">
        <f>SUM(O21:O23)</f>
        <v>726</v>
      </c>
      <c r="P24" s="232">
        <f>SUM(P21:P23)</f>
        <v>1182</v>
      </c>
    </row>
    <row r="25" spans="2:16" ht="12.75" customHeight="1">
      <c r="D25" s="66"/>
      <c r="E25" s="366"/>
      <c r="F25" s="501"/>
      <c r="G25" s="501"/>
      <c r="H25" s="501"/>
      <c r="I25" s="501"/>
      <c r="J25" s="501"/>
      <c r="K25" s="501"/>
      <c r="L25" s="501"/>
      <c r="M25" s="501"/>
      <c r="N25" s="501"/>
      <c r="O25" s="501"/>
      <c r="P25" s="234"/>
    </row>
    <row r="26" spans="2:16" ht="12.75" customHeight="1">
      <c r="B26" s="59" t="s">
        <v>69</v>
      </c>
      <c r="E26" s="126"/>
      <c r="F26" s="493"/>
      <c r="G26" s="493"/>
      <c r="H26" s="493"/>
      <c r="I26" s="493"/>
      <c r="J26" s="493"/>
      <c r="K26" s="493"/>
      <c r="L26" s="493"/>
      <c r="M26" s="493"/>
      <c r="N26" s="493"/>
      <c r="O26" s="493"/>
      <c r="P26" s="230"/>
    </row>
    <row r="27" spans="2:16" ht="12.75" customHeight="1">
      <c r="B27" s="59"/>
      <c r="C27" s="55" t="s">
        <v>120</v>
      </c>
      <c r="E27" s="126">
        <v>-11</v>
      </c>
      <c r="F27" s="493">
        <v>0</v>
      </c>
      <c r="G27" s="493">
        <v>7</v>
      </c>
      <c r="H27" s="493">
        <v>35</v>
      </c>
      <c r="I27" s="493">
        <v>-3</v>
      </c>
      <c r="J27" s="493">
        <v>7</v>
      </c>
      <c r="K27" s="493">
        <v>5</v>
      </c>
      <c r="L27" s="493">
        <v>15</v>
      </c>
      <c r="M27" s="493">
        <v>3</v>
      </c>
      <c r="N27" s="493">
        <v>-11</v>
      </c>
      <c r="O27" s="493">
        <v>-20</v>
      </c>
      <c r="P27" s="230">
        <v>-28</v>
      </c>
    </row>
    <row r="28" spans="2:16">
      <c r="B28" s="59"/>
      <c r="C28" s="732" t="s">
        <v>146</v>
      </c>
      <c r="D28" s="732"/>
      <c r="E28" s="126">
        <v>373</v>
      </c>
      <c r="F28" s="493">
        <v>182</v>
      </c>
      <c r="G28" s="493">
        <v>-89</v>
      </c>
      <c r="H28" s="493">
        <v>-368</v>
      </c>
      <c r="I28" s="493">
        <v>441</v>
      </c>
      <c r="J28" s="493">
        <v>135</v>
      </c>
      <c r="K28" s="493">
        <v>53</v>
      </c>
      <c r="L28" s="493">
        <v>-577</v>
      </c>
      <c r="M28" s="493">
        <v>171</v>
      </c>
      <c r="N28" s="493">
        <v>-152</v>
      </c>
      <c r="O28" s="493">
        <v>150</v>
      </c>
      <c r="P28" s="230">
        <v>-407</v>
      </c>
    </row>
    <row r="29" spans="2:16" ht="12.75" customHeight="1">
      <c r="B29" s="59"/>
      <c r="C29" s="55" t="s">
        <v>133</v>
      </c>
      <c r="E29" s="126">
        <v>-53</v>
      </c>
      <c r="F29" s="493">
        <v>-57</v>
      </c>
      <c r="G29" s="493">
        <v>-55</v>
      </c>
      <c r="H29" s="493">
        <v>-43</v>
      </c>
      <c r="I29" s="493">
        <v>-63</v>
      </c>
      <c r="J29" s="493">
        <v>-38</v>
      </c>
      <c r="K29" s="493">
        <v>-27</v>
      </c>
      <c r="L29" s="493">
        <v>-39</v>
      </c>
      <c r="M29" s="493">
        <v>-43</v>
      </c>
      <c r="N29" s="493">
        <v>-42</v>
      </c>
      <c r="O29" s="493">
        <v>-53</v>
      </c>
      <c r="P29" s="230">
        <v>-80</v>
      </c>
    </row>
    <row r="30" spans="2:16" ht="25.5" customHeight="1">
      <c r="B30" s="59"/>
      <c r="C30" s="732" t="s">
        <v>45</v>
      </c>
      <c r="D30" s="732"/>
      <c r="E30" s="126">
        <v>-119</v>
      </c>
      <c r="F30" s="493">
        <v>-77</v>
      </c>
      <c r="G30" s="493">
        <v>-83</v>
      </c>
      <c r="H30" s="493">
        <v>-91</v>
      </c>
      <c r="I30" s="493">
        <v>-54</v>
      </c>
      <c r="J30" s="493">
        <v>-47</v>
      </c>
      <c r="K30" s="493">
        <v>-50</v>
      </c>
      <c r="L30" s="493">
        <v>-51</v>
      </c>
      <c r="M30" s="493">
        <v>-33</v>
      </c>
      <c r="N30" s="493">
        <v>-14</v>
      </c>
      <c r="O30" s="493">
        <v>-16</v>
      </c>
      <c r="P30" s="230">
        <v>-18</v>
      </c>
    </row>
    <row r="31" spans="2:16" ht="13.5" customHeight="1">
      <c r="B31" s="59"/>
      <c r="C31" s="731" t="s">
        <v>236</v>
      </c>
      <c r="D31" s="731"/>
      <c r="E31" s="126">
        <v>0</v>
      </c>
      <c r="F31" s="493">
        <v>0</v>
      </c>
      <c r="G31" s="493">
        <v>0</v>
      </c>
      <c r="H31" s="493">
        <v>-10</v>
      </c>
      <c r="I31" s="493">
        <v>-57</v>
      </c>
      <c r="J31" s="493">
        <v>-22</v>
      </c>
      <c r="K31" s="493">
        <v>-28</v>
      </c>
      <c r="L31" s="493">
        <v>-30</v>
      </c>
      <c r="M31" s="493">
        <v>-23</v>
      </c>
      <c r="N31" s="493">
        <v>-6</v>
      </c>
      <c r="O31" s="493">
        <v>-9</v>
      </c>
      <c r="P31" s="230">
        <v>-55</v>
      </c>
    </row>
    <row r="32" spans="2:16" ht="13.5" customHeight="1">
      <c r="B32" s="59"/>
      <c r="C32" s="731" t="s">
        <v>237</v>
      </c>
      <c r="D32" s="731"/>
      <c r="E32" s="126">
        <v>0</v>
      </c>
      <c r="F32" s="493">
        <v>0</v>
      </c>
      <c r="G32" s="493">
        <v>0</v>
      </c>
      <c r="H32" s="493">
        <v>0</v>
      </c>
      <c r="I32" s="493">
        <v>0</v>
      </c>
      <c r="J32" s="493">
        <v>0</v>
      </c>
      <c r="K32" s="493">
        <v>0</v>
      </c>
      <c r="L32" s="493">
        <v>-17</v>
      </c>
      <c r="M32" s="493">
        <v>0</v>
      </c>
      <c r="N32" s="493">
        <v>0</v>
      </c>
      <c r="O32" s="493">
        <v>0</v>
      </c>
      <c r="P32" s="230">
        <v>0</v>
      </c>
    </row>
    <row r="33" spans="2:16" ht="12.75" customHeight="1">
      <c r="C33" s="55" t="s">
        <v>70</v>
      </c>
      <c r="E33" s="674">
        <f t="shared" ref="E33:O33" si="16">SUM(E24:E32)</f>
        <v>595</v>
      </c>
      <c r="F33" s="675">
        <f t="shared" si="16"/>
        <v>434</v>
      </c>
      <c r="G33" s="675">
        <f t="shared" si="16"/>
        <v>265</v>
      </c>
      <c r="H33" s="675">
        <f t="shared" si="16"/>
        <v>694</v>
      </c>
      <c r="I33" s="675">
        <f t="shared" si="16"/>
        <v>570</v>
      </c>
      <c r="J33" s="675">
        <f t="shared" si="16"/>
        <v>336</v>
      </c>
      <c r="K33" s="675">
        <f t="shared" si="16"/>
        <v>247</v>
      </c>
      <c r="L33" s="675">
        <f t="shared" si="16"/>
        <v>454</v>
      </c>
      <c r="M33" s="675">
        <f t="shared" si="16"/>
        <v>612</v>
      </c>
      <c r="N33" s="675">
        <f t="shared" si="16"/>
        <v>749</v>
      </c>
      <c r="O33" s="675">
        <f t="shared" si="16"/>
        <v>778</v>
      </c>
      <c r="P33" s="676">
        <f>SUM(P24:P32)</f>
        <v>594</v>
      </c>
    </row>
    <row r="34" spans="2:16" ht="12.75" customHeight="1">
      <c r="C34" s="55" t="s">
        <v>81</v>
      </c>
      <c r="E34" s="671">
        <v>28</v>
      </c>
      <c r="F34" s="672">
        <v>26</v>
      </c>
      <c r="G34" s="709">
        <v>13</v>
      </c>
      <c r="H34" s="709">
        <v>4</v>
      </c>
      <c r="I34" s="709">
        <v>3</v>
      </c>
      <c r="J34" s="709">
        <v>-34</v>
      </c>
      <c r="K34" s="709">
        <v>-2</v>
      </c>
      <c r="L34" s="709">
        <v>7</v>
      </c>
      <c r="M34" s="709">
        <v>8</v>
      </c>
      <c r="N34" s="709">
        <v>22</v>
      </c>
      <c r="O34" s="709">
        <v>25</v>
      </c>
      <c r="P34" s="673">
        <v>31</v>
      </c>
    </row>
    <row r="35" spans="2:16" ht="12.75" customHeight="1">
      <c r="C35" s="55" t="s">
        <v>119</v>
      </c>
      <c r="E35" s="671">
        <v>0</v>
      </c>
      <c r="F35" s="672">
        <v>0</v>
      </c>
      <c r="G35" s="709">
        <v>40</v>
      </c>
      <c r="H35" s="709">
        <v>0</v>
      </c>
      <c r="I35" s="709">
        <v>0</v>
      </c>
      <c r="J35" s="709">
        <v>0</v>
      </c>
      <c r="K35" s="709">
        <v>0</v>
      </c>
      <c r="L35" s="709">
        <v>0</v>
      </c>
      <c r="M35" s="709">
        <v>0</v>
      </c>
      <c r="N35" s="709">
        <v>0</v>
      </c>
      <c r="O35" s="709">
        <v>31</v>
      </c>
      <c r="P35" s="673">
        <v>0</v>
      </c>
    </row>
    <row r="36" spans="2:16" ht="12.75" customHeight="1" thickBot="1">
      <c r="C36" s="55" t="s">
        <v>77</v>
      </c>
      <c r="E36" s="367">
        <f t="shared" ref="E36:O36" si="17">E33-E34-E35</f>
        <v>567</v>
      </c>
      <c r="F36" s="502">
        <f t="shared" si="17"/>
        <v>408</v>
      </c>
      <c r="G36" s="710">
        <f t="shared" si="17"/>
        <v>212</v>
      </c>
      <c r="H36" s="710">
        <f t="shared" si="17"/>
        <v>690</v>
      </c>
      <c r="I36" s="710">
        <f t="shared" si="17"/>
        <v>567</v>
      </c>
      <c r="J36" s="710">
        <f t="shared" si="17"/>
        <v>370</v>
      </c>
      <c r="K36" s="710">
        <f t="shared" si="17"/>
        <v>249</v>
      </c>
      <c r="L36" s="710">
        <f t="shared" si="17"/>
        <v>447</v>
      </c>
      <c r="M36" s="710">
        <f t="shared" si="17"/>
        <v>604</v>
      </c>
      <c r="N36" s="710">
        <f t="shared" si="17"/>
        <v>727</v>
      </c>
      <c r="O36" s="710">
        <f t="shared" si="17"/>
        <v>722</v>
      </c>
      <c r="P36" s="235">
        <f>P33-P34-P35</f>
        <v>563</v>
      </c>
    </row>
    <row r="37" spans="2:16" ht="12.75" customHeight="1" thickTop="1">
      <c r="D37" s="66"/>
      <c r="E37" s="368"/>
      <c r="F37" s="503"/>
      <c r="G37" s="503"/>
      <c r="H37" s="503"/>
      <c r="I37" s="503"/>
      <c r="J37" s="503"/>
      <c r="K37" s="503"/>
      <c r="L37" s="503"/>
      <c r="M37" s="503"/>
      <c r="N37" s="503"/>
      <c r="O37" s="503"/>
      <c r="P37" s="236"/>
    </row>
    <row r="38" spans="2:16" ht="12.75" customHeight="1">
      <c r="D38" s="66" t="s">
        <v>160</v>
      </c>
      <c r="E38" s="76">
        <f t="shared" ref="E38:O38" si="18">E24/E12</f>
        <v>0.30542986425339369</v>
      </c>
      <c r="F38" s="460">
        <f t="shared" si="18"/>
        <v>0.29044394281414598</v>
      </c>
      <c r="G38" s="460">
        <f t="shared" si="18"/>
        <v>0.31534460338101428</v>
      </c>
      <c r="H38" s="460">
        <f t="shared" si="18"/>
        <v>0.44356060606060604</v>
      </c>
      <c r="I38" s="460">
        <f t="shared" si="18"/>
        <v>0.25714285714285712</v>
      </c>
      <c r="J38" s="460">
        <f t="shared" si="18"/>
        <v>0.26151172893136404</v>
      </c>
      <c r="K38" s="460">
        <f t="shared" si="18"/>
        <v>0.26654578422484132</v>
      </c>
      <c r="L38" s="460">
        <f t="shared" si="18"/>
        <v>0.45681458003169573</v>
      </c>
      <c r="M38" s="460">
        <f t="shared" si="18"/>
        <v>0.36555479918311778</v>
      </c>
      <c r="N38" s="460">
        <f t="shared" si="18"/>
        <v>0.48530144494270055</v>
      </c>
      <c r="O38" s="460">
        <f t="shared" si="18"/>
        <v>0.42209302325581394</v>
      </c>
      <c r="P38" s="210">
        <f>P24/P12</f>
        <v>0.42019196587273372</v>
      </c>
    </row>
    <row r="39" spans="2:16" ht="12.75" customHeight="1">
      <c r="E39" s="237"/>
      <c r="F39" s="237"/>
      <c r="G39" s="237"/>
      <c r="H39" s="237"/>
      <c r="I39" s="237"/>
      <c r="J39" s="237"/>
      <c r="K39" s="237"/>
      <c r="L39" s="506"/>
      <c r="M39" s="506"/>
      <c r="N39" s="237"/>
      <c r="O39" s="237"/>
      <c r="P39" s="237"/>
    </row>
    <row r="40" spans="2:16" ht="12.75" customHeight="1">
      <c r="E40" s="237"/>
      <c r="F40" s="237"/>
      <c r="G40" s="237"/>
      <c r="H40" s="237"/>
      <c r="I40" s="237"/>
      <c r="J40" s="237"/>
      <c r="K40" s="237"/>
      <c r="L40" s="506"/>
      <c r="M40" s="506"/>
      <c r="N40" s="237"/>
      <c r="O40" s="237"/>
      <c r="P40" s="237"/>
    </row>
    <row r="41" spans="2:16" ht="12.75" customHeight="1">
      <c r="D41" s="369" t="s">
        <v>208</v>
      </c>
      <c r="E41" s="237"/>
      <c r="F41" s="237"/>
      <c r="G41" s="237"/>
      <c r="H41" s="237"/>
      <c r="I41" s="237"/>
      <c r="J41" s="237"/>
      <c r="K41" s="237"/>
      <c r="L41" s="506"/>
      <c r="M41" s="506"/>
      <c r="N41" s="237"/>
      <c r="O41" s="237"/>
      <c r="P41" s="237"/>
    </row>
    <row r="42" spans="2:16" ht="12.75" customHeight="1">
      <c r="B42" s="59"/>
      <c r="D42" s="116" t="s">
        <v>177</v>
      </c>
      <c r="L42" s="635"/>
      <c r="M42" s="635"/>
      <c r="N42" s="238"/>
      <c r="O42" s="238"/>
      <c r="P42" s="238"/>
    </row>
    <row r="43" spans="2:16" ht="12.75" customHeight="1">
      <c r="B43" s="59"/>
      <c r="D43" s="116" t="s">
        <v>163</v>
      </c>
      <c r="E43" s="238"/>
      <c r="F43" s="238"/>
      <c r="G43" s="238"/>
      <c r="H43" s="238"/>
      <c r="I43" s="238"/>
      <c r="J43" s="238"/>
      <c r="K43" s="238"/>
      <c r="L43" s="635"/>
      <c r="M43" s="635"/>
      <c r="N43" s="238"/>
      <c r="O43" s="238"/>
      <c r="P43" s="238"/>
    </row>
    <row r="44" spans="2:16" ht="12.75" customHeight="1">
      <c r="E44" s="237"/>
      <c r="F44" s="237"/>
      <c r="G44" s="237"/>
      <c r="H44" s="237"/>
      <c r="I44" s="237"/>
      <c r="J44" s="237"/>
      <c r="K44" s="237"/>
      <c r="L44" s="506"/>
      <c r="M44" s="506"/>
      <c r="N44" s="237"/>
      <c r="O44" s="237"/>
      <c r="P44" s="237"/>
    </row>
    <row r="45" spans="2:16" ht="12.75" customHeight="1">
      <c r="B45" s="370" t="s">
        <v>149</v>
      </c>
      <c r="E45" s="237"/>
      <c r="F45" s="237"/>
      <c r="G45" s="237"/>
      <c r="H45" s="237"/>
      <c r="I45" s="237"/>
      <c r="J45" s="237"/>
      <c r="K45" s="237"/>
      <c r="L45" s="506"/>
      <c r="M45" s="506"/>
      <c r="N45" s="237"/>
      <c r="O45" s="237"/>
      <c r="P45" s="237"/>
    </row>
    <row r="46" spans="2:16" ht="12.75" customHeight="1">
      <c r="C46" s="371" t="s">
        <v>143</v>
      </c>
      <c r="E46" s="239">
        <v>312</v>
      </c>
      <c r="F46" s="504">
        <v>338</v>
      </c>
      <c r="G46" s="504">
        <v>397</v>
      </c>
      <c r="H46" s="504">
        <v>1411</v>
      </c>
      <c r="I46" s="504">
        <v>317</v>
      </c>
      <c r="J46" s="504">
        <v>268</v>
      </c>
      <c r="K46" s="504">
        <v>209</v>
      </c>
      <c r="L46" s="504">
        <v>1426</v>
      </c>
      <c r="M46" s="504">
        <v>519</v>
      </c>
      <c r="N46" s="504">
        <v>993</v>
      </c>
      <c r="O46" s="504">
        <v>773</v>
      </c>
      <c r="P46" s="239">
        <v>1657</v>
      </c>
    </row>
    <row r="47" spans="2:16" ht="12.75" customHeight="1">
      <c r="C47" s="371" t="s">
        <v>144</v>
      </c>
      <c r="E47" s="232">
        <v>479</v>
      </c>
      <c r="F47" s="499">
        <v>485</v>
      </c>
      <c r="G47" s="499">
        <v>627</v>
      </c>
      <c r="H47" s="499">
        <v>647</v>
      </c>
      <c r="I47" s="499">
        <v>339</v>
      </c>
      <c r="J47" s="499">
        <v>381</v>
      </c>
      <c r="K47" s="499">
        <v>392</v>
      </c>
      <c r="L47" s="499">
        <v>562</v>
      </c>
      <c r="M47" s="499">
        <v>437</v>
      </c>
      <c r="N47" s="499">
        <v>433</v>
      </c>
      <c r="O47" s="499">
        <v>393</v>
      </c>
      <c r="P47" s="232">
        <v>530</v>
      </c>
    </row>
    <row r="48" spans="2:16" ht="12.75" customHeight="1">
      <c r="C48" s="371" t="s">
        <v>145</v>
      </c>
      <c r="E48" s="240">
        <v>534</v>
      </c>
      <c r="F48" s="505">
        <v>502</v>
      </c>
      <c r="G48" s="505">
        <v>506</v>
      </c>
      <c r="H48" s="505">
        <v>543</v>
      </c>
      <c r="I48" s="505">
        <v>529</v>
      </c>
      <c r="J48" s="505">
        <v>499</v>
      </c>
      <c r="K48" s="505">
        <v>500</v>
      </c>
      <c r="L48" s="505">
        <v>503</v>
      </c>
      <c r="M48" s="505">
        <v>498</v>
      </c>
      <c r="N48" s="505">
        <v>553</v>
      </c>
      <c r="O48" s="505">
        <v>536</v>
      </c>
      <c r="P48" s="240">
        <v>577</v>
      </c>
    </row>
    <row r="49" spans="2:17" ht="12.75" customHeight="1">
      <c r="C49" s="371" t="s">
        <v>85</v>
      </c>
      <c r="E49" s="239">
        <f t="shared" ref="E49" si="19">SUM(E46:E48)</f>
        <v>1325</v>
      </c>
      <c r="F49" s="504">
        <f t="shared" ref="F49:G49" si="20">SUM(F46:F48)</f>
        <v>1325</v>
      </c>
      <c r="G49" s="504">
        <f t="shared" si="20"/>
        <v>1530</v>
      </c>
      <c r="H49" s="504">
        <f t="shared" ref="H49:I49" si="21">SUM(H46:H48)</f>
        <v>2601</v>
      </c>
      <c r="I49" s="504">
        <f t="shared" si="21"/>
        <v>1185</v>
      </c>
      <c r="J49" s="504">
        <f t="shared" ref="J49:K49" si="22">SUM(J46:J48)</f>
        <v>1148</v>
      </c>
      <c r="K49" s="504">
        <f t="shared" si="22"/>
        <v>1101</v>
      </c>
      <c r="L49" s="504">
        <f t="shared" ref="L49:M49" si="23">SUM(L46:L48)</f>
        <v>2491</v>
      </c>
      <c r="M49" s="504">
        <f t="shared" si="23"/>
        <v>1454</v>
      </c>
      <c r="N49" s="504">
        <f t="shared" ref="N49:O49" si="24">SUM(N46:N48)</f>
        <v>1979</v>
      </c>
      <c r="O49" s="504">
        <f t="shared" si="24"/>
        <v>1702</v>
      </c>
      <c r="P49" s="239">
        <f>SUM(P46:P48)</f>
        <v>2764</v>
      </c>
    </row>
    <row r="50" spans="2:17" ht="5.25" customHeight="1">
      <c r="E50" s="232"/>
      <c r="F50" s="499"/>
      <c r="G50" s="499"/>
      <c r="H50" s="499"/>
      <c r="I50" s="499"/>
      <c r="J50" s="499"/>
      <c r="K50" s="499"/>
      <c r="L50" s="499"/>
      <c r="M50" s="499"/>
      <c r="N50" s="499"/>
      <c r="O50" s="499"/>
      <c r="P50" s="232"/>
    </row>
    <row r="51" spans="2:17" ht="12.75" customHeight="1">
      <c r="B51" s="370" t="s">
        <v>148</v>
      </c>
      <c r="E51" s="237"/>
      <c r="F51" s="506"/>
      <c r="G51" s="506"/>
      <c r="H51" s="506"/>
      <c r="I51" s="506"/>
      <c r="J51" s="506"/>
      <c r="K51" s="506"/>
      <c r="L51" s="506"/>
      <c r="M51" s="506"/>
      <c r="N51" s="506"/>
      <c r="O51" s="506"/>
      <c r="P51" s="237"/>
    </row>
    <row r="52" spans="2:17" ht="12.75" customHeight="1">
      <c r="C52" s="371" t="s">
        <v>143</v>
      </c>
      <c r="E52" s="239">
        <v>0</v>
      </c>
      <c r="F52" s="504">
        <v>0</v>
      </c>
      <c r="G52" s="504">
        <v>0</v>
      </c>
      <c r="H52" s="504">
        <v>0</v>
      </c>
      <c r="I52" s="504">
        <v>0</v>
      </c>
      <c r="J52" s="504">
        <v>0</v>
      </c>
      <c r="K52" s="504">
        <v>0</v>
      </c>
      <c r="L52" s="504">
        <v>0</v>
      </c>
      <c r="M52" s="504">
        <v>0</v>
      </c>
      <c r="N52" s="504">
        <v>0</v>
      </c>
      <c r="O52" s="504">
        <v>0</v>
      </c>
      <c r="P52" s="239">
        <v>0</v>
      </c>
    </row>
    <row r="53" spans="2:17" ht="12.75" customHeight="1">
      <c r="C53" s="371" t="s">
        <v>144</v>
      </c>
      <c r="E53" s="232">
        <v>1</v>
      </c>
      <c r="F53" s="499">
        <v>4</v>
      </c>
      <c r="G53" s="499">
        <v>8</v>
      </c>
      <c r="H53" s="499">
        <v>39</v>
      </c>
      <c r="I53" s="499">
        <v>5</v>
      </c>
      <c r="J53" s="499">
        <v>3</v>
      </c>
      <c r="K53" s="499">
        <v>2</v>
      </c>
      <c r="L53" s="499">
        <v>33</v>
      </c>
      <c r="M53" s="499">
        <v>15</v>
      </c>
      <c r="N53" s="499">
        <v>28</v>
      </c>
      <c r="O53" s="499">
        <v>18</v>
      </c>
      <c r="P53" s="232">
        <v>49</v>
      </c>
    </row>
    <row r="54" spans="2:17" ht="12.75" customHeight="1">
      <c r="C54" s="371" t="s">
        <v>145</v>
      </c>
      <c r="E54" s="240">
        <v>0</v>
      </c>
      <c r="F54" s="505">
        <v>0</v>
      </c>
      <c r="G54" s="505">
        <v>0</v>
      </c>
      <c r="H54" s="505">
        <v>0</v>
      </c>
      <c r="I54" s="505">
        <v>0</v>
      </c>
      <c r="J54" s="505">
        <v>0</v>
      </c>
      <c r="K54" s="505">
        <v>0</v>
      </c>
      <c r="L54" s="505">
        <v>0</v>
      </c>
      <c r="M54" s="505">
        <v>0</v>
      </c>
      <c r="N54" s="505">
        <v>0</v>
      </c>
      <c r="O54" s="505">
        <v>0</v>
      </c>
      <c r="P54" s="240">
        <v>0</v>
      </c>
    </row>
    <row r="55" spans="2:17" ht="12.75" customHeight="1">
      <c r="C55" s="371" t="s">
        <v>85</v>
      </c>
      <c r="E55" s="239">
        <f t="shared" ref="E55" si="25">SUM(E52:E54)</f>
        <v>1</v>
      </c>
      <c r="F55" s="504">
        <f t="shared" ref="F55:G55" si="26">SUM(F52:F54)</f>
        <v>4</v>
      </c>
      <c r="G55" s="504">
        <f t="shared" si="26"/>
        <v>8</v>
      </c>
      <c r="H55" s="504">
        <f t="shared" ref="H55:I55" si="27">SUM(H52:H54)</f>
        <v>39</v>
      </c>
      <c r="I55" s="504">
        <f t="shared" si="27"/>
        <v>5</v>
      </c>
      <c r="J55" s="504">
        <f t="shared" ref="J55:K55" si="28">SUM(J52:J54)</f>
        <v>3</v>
      </c>
      <c r="K55" s="504">
        <f t="shared" si="28"/>
        <v>2</v>
      </c>
      <c r="L55" s="504">
        <f t="shared" ref="L55:M55" si="29">SUM(L52:L54)</f>
        <v>33</v>
      </c>
      <c r="M55" s="504">
        <f t="shared" si="29"/>
        <v>15</v>
      </c>
      <c r="N55" s="504">
        <f t="shared" ref="N55:O55" si="30">SUM(N52:N54)</f>
        <v>28</v>
      </c>
      <c r="O55" s="504">
        <f t="shared" si="30"/>
        <v>18</v>
      </c>
      <c r="P55" s="239">
        <f>SUM(P52:P54)</f>
        <v>49</v>
      </c>
    </row>
    <row r="56" spans="2:17" ht="5.25" customHeight="1">
      <c r="E56" s="232"/>
      <c r="F56" s="232"/>
      <c r="G56" s="232"/>
      <c r="H56" s="232"/>
      <c r="I56" s="232"/>
      <c r="J56" s="232"/>
      <c r="K56" s="232"/>
      <c r="L56" s="499"/>
      <c r="M56" s="232"/>
      <c r="N56" s="232"/>
      <c r="O56" s="232"/>
      <c r="P56" s="232"/>
    </row>
    <row r="57" spans="2:17" ht="12.75" customHeight="1">
      <c r="D57" s="66"/>
      <c r="E57" s="126"/>
      <c r="F57" s="126"/>
      <c r="G57" s="126"/>
      <c r="H57" s="126"/>
      <c r="I57" s="126"/>
      <c r="J57" s="126"/>
      <c r="K57" s="126"/>
      <c r="L57" s="126"/>
      <c r="M57" s="126"/>
      <c r="N57" s="126"/>
      <c r="O57" s="126"/>
      <c r="P57" s="126"/>
    </row>
    <row r="58" spans="2:17" ht="13.5">
      <c r="D58" s="1" t="s">
        <v>254</v>
      </c>
    </row>
    <row r="59" spans="2:17" ht="13.5">
      <c r="D59" s="1" t="s">
        <v>238</v>
      </c>
    </row>
    <row r="60" spans="2:17">
      <c r="D60" s="1"/>
    </row>
    <row r="61" spans="2:17">
      <c r="D61" s="1"/>
    </row>
    <row r="62" spans="2:17" ht="97.5" customHeight="1">
      <c r="D62" s="719" t="s">
        <v>211</v>
      </c>
      <c r="E62" s="719"/>
      <c r="F62" s="719"/>
      <c r="G62" s="719"/>
      <c r="H62" s="719"/>
      <c r="I62" s="719"/>
      <c r="J62" s="719"/>
      <c r="K62" s="719"/>
      <c r="L62" s="719"/>
      <c r="M62" s="719"/>
      <c r="N62" s="719"/>
      <c r="O62" s="719"/>
      <c r="P62" s="719"/>
      <c r="Q62" s="719"/>
    </row>
    <row r="63" spans="2:17">
      <c r="E63" s="666"/>
      <c r="F63" s="667"/>
      <c r="G63" s="667"/>
      <c r="H63" s="667"/>
      <c r="I63" s="667"/>
      <c r="J63" s="667"/>
      <c r="K63" s="667"/>
      <c r="L63" s="667"/>
      <c r="M63" s="667"/>
      <c r="N63" s="666"/>
    </row>
    <row r="64" spans="2:17">
      <c r="E64" s="668"/>
      <c r="F64" s="669"/>
      <c r="G64" s="669"/>
      <c r="H64" s="669"/>
      <c r="I64" s="669"/>
      <c r="J64" s="669"/>
      <c r="K64" s="669"/>
      <c r="L64" s="669"/>
      <c r="M64" s="669"/>
      <c r="N64" s="668"/>
    </row>
    <row r="65" spans="5:16" s="237" customFormat="1">
      <c r="E65" s="702"/>
      <c r="F65" s="703"/>
      <c r="G65" s="703"/>
      <c r="H65" s="703"/>
      <c r="I65" s="703"/>
      <c r="J65" s="703"/>
      <c r="K65" s="703"/>
      <c r="L65" s="703"/>
      <c r="M65" s="703"/>
      <c r="N65" s="702"/>
      <c r="O65" s="348"/>
      <c r="P65" s="238"/>
    </row>
    <row r="66" spans="5:16" s="237" customFormat="1">
      <c r="E66" s="704"/>
      <c r="F66" s="705"/>
      <c r="G66" s="705"/>
      <c r="H66" s="705"/>
      <c r="I66" s="705"/>
      <c r="J66" s="705"/>
      <c r="K66" s="705"/>
      <c r="L66" s="705"/>
      <c r="M66" s="705"/>
      <c r="N66" s="704"/>
      <c r="O66" s="236"/>
      <c r="P66" s="238"/>
    </row>
    <row r="67" spans="5:16" s="237" customFormat="1">
      <c r="E67" s="668"/>
      <c r="F67" s="669"/>
      <c r="G67" s="669"/>
      <c r="H67" s="669"/>
      <c r="I67" s="669"/>
      <c r="J67" s="669"/>
      <c r="K67" s="669"/>
      <c r="L67" s="669"/>
      <c r="M67" s="669"/>
      <c r="N67" s="668"/>
      <c r="O67" s="236"/>
      <c r="P67" s="238"/>
    </row>
    <row r="68" spans="5:16" s="237" customFormat="1">
      <c r="E68" s="706"/>
      <c r="F68" s="707"/>
      <c r="G68" s="707"/>
      <c r="H68" s="707"/>
      <c r="I68" s="707"/>
      <c r="J68" s="707"/>
      <c r="K68" s="707"/>
      <c r="L68" s="707"/>
      <c r="M68" s="707"/>
      <c r="N68" s="706"/>
      <c r="O68" s="236"/>
      <c r="P68" s="238"/>
    </row>
    <row r="69" spans="5:16" s="237" customFormat="1">
      <c r="E69" s="704"/>
      <c r="F69" s="705"/>
      <c r="G69" s="705"/>
      <c r="H69" s="705"/>
      <c r="I69" s="705"/>
      <c r="J69" s="705"/>
      <c r="K69" s="705"/>
      <c r="L69" s="705"/>
      <c r="M69" s="705"/>
      <c r="N69" s="704"/>
      <c r="O69" s="236"/>
      <c r="P69" s="238"/>
    </row>
    <row r="70" spans="5:16" s="237" customFormat="1">
      <c r="E70" s="668"/>
      <c r="F70" s="669"/>
      <c r="G70" s="669"/>
      <c r="H70" s="669"/>
      <c r="I70" s="669"/>
      <c r="J70" s="669"/>
      <c r="K70" s="669"/>
      <c r="L70" s="669"/>
      <c r="M70" s="669"/>
      <c r="N70" s="668"/>
      <c r="O70" s="236"/>
      <c r="P70" s="238"/>
    </row>
    <row r="71" spans="5:16" s="237" customFormat="1">
      <c r="E71" s="668"/>
      <c r="F71" s="669"/>
      <c r="G71" s="669"/>
      <c r="H71" s="669"/>
      <c r="I71" s="669"/>
      <c r="J71" s="669"/>
      <c r="K71" s="669"/>
      <c r="L71" s="669"/>
      <c r="M71" s="669"/>
      <c r="N71" s="668"/>
      <c r="O71" s="236"/>
      <c r="P71" s="238"/>
    </row>
    <row r="72" spans="5:16" s="237" customFormat="1">
      <c r="E72" s="704"/>
      <c r="F72" s="705"/>
      <c r="G72" s="705"/>
      <c r="H72" s="705"/>
      <c r="I72" s="705"/>
      <c r="J72" s="705"/>
      <c r="K72" s="705"/>
      <c r="L72" s="705"/>
      <c r="M72" s="705"/>
      <c r="N72" s="704"/>
      <c r="O72" s="236"/>
      <c r="P72" s="238"/>
    </row>
    <row r="73" spans="5:16" s="237" customFormat="1">
      <c r="E73" s="670"/>
      <c r="F73" s="670"/>
      <c r="G73" s="670"/>
      <c r="H73" s="670"/>
      <c r="I73" s="670"/>
      <c r="J73" s="670"/>
      <c r="K73" s="670"/>
      <c r="L73" s="670"/>
      <c r="M73" s="670"/>
      <c r="N73" s="670"/>
      <c r="O73" s="236"/>
      <c r="P73" s="238"/>
    </row>
    <row r="74" spans="5:16" s="237" customFormat="1">
      <c r="E74" s="668"/>
      <c r="F74" s="668"/>
      <c r="G74" s="668"/>
      <c r="H74" s="668"/>
      <c r="I74" s="668"/>
      <c r="J74" s="668"/>
      <c r="K74" s="668"/>
      <c r="L74" s="668"/>
      <c r="M74" s="668"/>
      <c r="N74" s="670"/>
      <c r="O74" s="236"/>
      <c r="P74" s="238"/>
    </row>
    <row r="75" spans="5:16" s="237" customFormat="1">
      <c r="E75" s="668"/>
      <c r="F75" s="668"/>
      <c r="G75" s="668"/>
      <c r="H75" s="668"/>
      <c r="I75" s="668"/>
      <c r="J75" s="668"/>
      <c r="K75" s="668"/>
      <c r="L75" s="668"/>
      <c r="M75" s="668"/>
      <c r="N75" s="668"/>
      <c r="O75" s="236"/>
      <c r="P75" s="238"/>
    </row>
    <row r="76" spans="5:16" s="237" customFormat="1">
      <c r="E76" s="668"/>
      <c r="F76" s="668"/>
      <c r="G76" s="668"/>
      <c r="H76" s="668"/>
      <c r="I76" s="668"/>
      <c r="J76" s="668"/>
      <c r="K76" s="668"/>
      <c r="L76" s="668"/>
      <c r="M76" s="668"/>
      <c r="N76" s="668"/>
      <c r="O76" s="236"/>
      <c r="P76" s="238"/>
    </row>
    <row r="77" spans="5:16" s="237" customFormat="1">
      <c r="E77" s="668"/>
      <c r="F77" s="668"/>
      <c r="G77" s="668"/>
      <c r="H77" s="668"/>
      <c r="I77" s="668"/>
      <c r="J77" s="668"/>
      <c r="K77" s="668"/>
      <c r="L77" s="668"/>
      <c r="M77" s="668"/>
      <c r="N77" s="668"/>
      <c r="O77" s="668"/>
      <c r="P77" s="238"/>
    </row>
    <row r="78" spans="5:16" s="237" customFormat="1">
      <c r="E78" s="668"/>
      <c r="F78" s="668"/>
      <c r="G78" s="668"/>
      <c r="H78" s="668"/>
      <c r="I78" s="668"/>
      <c r="J78" s="668"/>
      <c r="K78" s="668"/>
      <c r="L78" s="668"/>
      <c r="M78" s="668"/>
      <c r="N78" s="668"/>
      <c r="O78" s="668"/>
      <c r="P78" s="238"/>
    </row>
    <row r="79" spans="5:16" s="237" customFormat="1">
      <c r="E79" s="668"/>
      <c r="F79" s="668"/>
      <c r="G79" s="668"/>
      <c r="H79" s="668"/>
      <c r="I79" s="668"/>
      <c r="J79" s="668"/>
      <c r="K79" s="668"/>
      <c r="L79" s="668"/>
      <c r="M79" s="668"/>
      <c r="N79" s="668"/>
      <c r="O79" s="668"/>
      <c r="P79" s="238"/>
    </row>
    <row r="80" spans="5:16" s="237" customFormat="1">
      <c r="E80" s="668"/>
      <c r="F80" s="668"/>
      <c r="G80" s="668"/>
      <c r="H80" s="668"/>
      <c r="I80" s="668"/>
      <c r="J80" s="668"/>
      <c r="K80" s="668"/>
      <c r="L80" s="668"/>
      <c r="M80" s="668"/>
      <c r="N80" s="668"/>
      <c r="O80" s="668"/>
      <c r="P80" s="238"/>
    </row>
    <row r="81" spans="5:16" s="237" customFormat="1">
      <c r="E81" s="708"/>
      <c r="F81" s="708"/>
      <c r="G81" s="708"/>
      <c r="H81" s="708"/>
      <c r="I81" s="708"/>
      <c r="J81" s="708"/>
      <c r="K81" s="708"/>
      <c r="L81" s="708"/>
      <c r="M81" s="708"/>
      <c r="N81" s="708"/>
      <c r="O81" s="708"/>
      <c r="P81" s="238"/>
    </row>
    <row r="82" spans="5:16" s="237" customFormat="1">
      <c r="E82" s="668"/>
      <c r="F82" s="668"/>
      <c r="G82" s="668"/>
      <c r="H82" s="668"/>
      <c r="I82" s="668"/>
      <c r="J82" s="668"/>
      <c r="K82" s="668"/>
      <c r="L82" s="668"/>
      <c r="M82" s="668"/>
      <c r="N82" s="668"/>
      <c r="O82" s="668"/>
      <c r="P82" s="238"/>
    </row>
    <row r="83" spans="5:16" s="237" customFormat="1">
      <c r="E83" s="668"/>
      <c r="F83" s="668"/>
      <c r="G83" s="668"/>
      <c r="H83" s="668"/>
      <c r="I83" s="668"/>
      <c r="J83" s="668"/>
      <c r="K83" s="668"/>
      <c r="L83" s="668"/>
      <c r="M83" s="668"/>
      <c r="N83" s="668"/>
      <c r="O83" s="668"/>
      <c r="P83" s="238"/>
    </row>
    <row r="84" spans="5:16" s="237" customFormat="1">
      <c r="E84" s="668"/>
      <c r="F84" s="668"/>
      <c r="G84" s="668"/>
      <c r="H84" s="668"/>
      <c r="I84" s="668"/>
      <c r="J84" s="668"/>
      <c r="K84" s="668"/>
      <c r="L84" s="668"/>
      <c r="M84" s="668"/>
      <c r="N84" s="668"/>
      <c r="O84" s="668"/>
      <c r="P84" s="238"/>
    </row>
    <row r="85" spans="5:16" s="237" customFormat="1">
      <c r="E85" s="668"/>
      <c r="F85" s="668"/>
      <c r="G85" s="668"/>
      <c r="H85" s="668"/>
      <c r="I85" s="668"/>
      <c r="J85" s="668"/>
      <c r="K85" s="668"/>
      <c r="L85" s="668"/>
      <c r="M85" s="668"/>
      <c r="N85" s="668"/>
      <c r="O85" s="668"/>
      <c r="P85" s="238"/>
    </row>
    <row r="86" spans="5:16" s="237" customFormat="1">
      <c r="E86" s="668"/>
      <c r="F86" s="668"/>
      <c r="G86" s="668"/>
      <c r="H86" s="668"/>
      <c r="I86" s="668"/>
      <c r="J86" s="668"/>
      <c r="K86" s="668"/>
      <c r="L86" s="668"/>
      <c r="M86" s="668"/>
      <c r="N86" s="668"/>
      <c r="O86" s="668"/>
      <c r="P86" s="238"/>
    </row>
    <row r="87" spans="5:16" s="237" customFormat="1">
      <c r="E87" s="236"/>
      <c r="F87" s="236"/>
      <c r="G87" s="236"/>
      <c r="H87" s="236"/>
      <c r="I87" s="236"/>
      <c r="J87" s="236"/>
      <c r="K87" s="236"/>
      <c r="L87" s="236"/>
      <c r="M87" s="236"/>
      <c r="N87" s="236"/>
      <c r="O87" s="236"/>
      <c r="P87" s="238"/>
    </row>
    <row r="88" spans="5:16" s="237" customFormat="1">
      <c r="E88" s="236"/>
      <c r="F88" s="236"/>
      <c r="G88" s="236"/>
      <c r="H88" s="236"/>
      <c r="I88" s="236"/>
      <c r="J88" s="236"/>
      <c r="K88" s="236"/>
      <c r="L88" s="236"/>
      <c r="M88" s="236"/>
      <c r="N88" s="236"/>
      <c r="O88" s="236"/>
      <c r="P88" s="238"/>
    </row>
    <row r="89" spans="5:16" s="237" customFormat="1">
      <c r="E89" s="348"/>
      <c r="F89" s="348"/>
      <c r="G89" s="348"/>
      <c r="H89" s="348"/>
      <c r="I89" s="348"/>
      <c r="J89" s="348"/>
      <c r="K89" s="348"/>
      <c r="L89" s="348"/>
      <c r="M89" s="348"/>
      <c r="N89" s="348"/>
      <c r="O89" s="348"/>
      <c r="P89" s="238"/>
    </row>
    <row r="90" spans="5:16" s="237" customFormat="1">
      <c r="E90" s="236"/>
      <c r="F90" s="236"/>
      <c r="G90" s="236"/>
      <c r="H90" s="236"/>
      <c r="I90" s="236"/>
      <c r="J90" s="236"/>
      <c r="K90" s="236"/>
      <c r="L90" s="236"/>
      <c r="M90" s="236"/>
      <c r="N90" s="236"/>
      <c r="O90" s="236"/>
      <c r="P90" s="238"/>
    </row>
    <row r="91" spans="5:16" s="237" customFormat="1">
      <c r="E91" s="350"/>
      <c r="F91" s="350"/>
      <c r="G91" s="350"/>
      <c r="H91" s="350"/>
      <c r="I91" s="350"/>
      <c r="J91" s="350"/>
      <c r="K91" s="350"/>
      <c r="L91" s="350"/>
      <c r="M91" s="350"/>
      <c r="N91" s="350"/>
      <c r="O91" s="350"/>
      <c r="P91" s="238"/>
    </row>
    <row r="92" spans="5:16" s="237" customFormat="1">
      <c r="E92" s="236"/>
      <c r="F92" s="236"/>
      <c r="G92" s="236"/>
      <c r="H92" s="236"/>
      <c r="I92" s="236"/>
      <c r="J92" s="236"/>
      <c r="K92" s="236"/>
      <c r="L92" s="238"/>
      <c r="M92" s="238"/>
      <c r="N92" s="238"/>
      <c r="O92" s="238"/>
      <c r="P92" s="238"/>
    </row>
    <row r="93" spans="5:16" s="237" customFormat="1">
      <c r="E93" s="350"/>
      <c r="F93" s="350"/>
      <c r="G93" s="350"/>
      <c r="H93" s="350"/>
      <c r="I93" s="350"/>
      <c r="J93" s="350"/>
      <c r="K93" s="350"/>
      <c r="L93" s="350"/>
      <c r="M93" s="350"/>
      <c r="N93" s="238"/>
      <c r="O93" s="238"/>
      <c r="P93" s="238"/>
    </row>
    <row r="94" spans="5:16" s="237" customFormat="1">
      <c r="E94" s="350"/>
      <c r="F94" s="350"/>
      <c r="G94" s="350"/>
      <c r="H94" s="350"/>
      <c r="I94" s="350"/>
      <c r="J94" s="350"/>
      <c r="K94" s="350"/>
      <c r="L94" s="350"/>
      <c r="M94" s="350"/>
      <c r="N94" s="350"/>
      <c r="O94" s="350"/>
      <c r="P94" s="238"/>
    </row>
    <row r="95" spans="5:16" s="237" customFormat="1">
      <c r="E95" s="350"/>
      <c r="F95" s="350"/>
      <c r="G95" s="350"/>
      <c r="H95" s="350"/>
      <c r="I95" s="350"/>
      <c r="J95" s="350"/>
      <c r="K95" s="350"/>
      <c r="L95" s="350"/>
      <c r="M95" s="350"/>
      <c r="N95" s="350"/>
      <c r="O95" s="350"/>
      <c r="P95" s="238"/>
    </row>
    <row r="96" spans="5:16" s="237" customFormat="1">
      <c r="E96" s="350"/>
      <c r="F96" s="350"/>
      <c r="G96" s="350"/>
      <c r="H96" s="350"/>
      <c r="I96" s="350"/>
      <c r="J96" s="350"/>
      <c r="K96" s="350"/>
      <c r="L96" s="350"/>
      <c r="M96" s="350"/>
      <c r="N96" s="350"/>
      <c r="O96" s="350"/>
      <c r="P96" s="238"/>
    </row>
    <row r="97" spans="5:16" s="237" customFormat="1">
      <c r="E97" s="350"/>
      <c r="F97" s="350"/>
      <c r="G97" s="350"/>
      <c r="H97" s="350"/>
      <c r="I97" s="350"/>
      <c r="J97" s="350"/>
      <c r="K97" s="350"/>
      <c r="L97" s="350"/>
      <c r="M97" s="350"/>
      <c r="N97" s="350"/>
      <c r="O97" s="350"/>
      <c r="P97" s="238"/>
    </row>
    <row r="98" spans="5:16" s="237" customFormat="1">
      <c r="E98" s="350"/>
      <c r="F98" s="350"/>
      <c r="G98" s="350"/>
      <c r="H98" s="350"/>
      <c r="I98" s="350"/>
      <c r="J98" s="350"/>
      <c r="K98" s="350"/>
      <c r="L98" s="350"/>
      <c r="M98" s="350"/>
      <c r="N98" s="350"/>
      <c r="O98" s="350"/>
      <c r="P98" s="238"/>
    </row>
    <row r="99" spans="5:16" s="237" customFormat="1">
      <c r="E99" s="350"/>
      <c r="F99" s="350"/>
      <c r="G99" s="350"/>
      <c r="H99" s="350"/>
      <c r="I99" s="350"/>
      <c r="J99" s="350"/>
      <c r="K99" s="350"/>
      <c r="L99" s="350"/>
      <c r="M99" s="350"/>
      <c r="N99" s="350"/>
      <c r="O99" s="350"/>
      <c r="P99" s="238"/>
    </row>
    <row r="100" spans="5:16" s="237" customFormat="1">
      <c r="E100" s="350"/>
      <c r="F100" s="350"/>
      <c r="G100" s="350"/>
      <c r="H100" s="350"/>
      <c r="I100" s="350"/>
      <c r="J100" s="350"/>
      <c r="K100" s="350"/>
      <c r="L100" s="350"/>
      <c r="M100" s="350"/>
      <c r="N100" s="350"/>
      <c r="O100" s="350"/>
      <c r="P100" s="238"/>
    </row>
    <row r="101" spans="5:16" s="237" customFormat="1">
      <c r="E101" s="350"/>
      <c r="F101" s="350"/>
      <c r="G101" s="350"/>
      <c r="H101" s="350"/>
      <c r="I101" s="350"/>
      <c r="J101" s="350"/>
      <c r="K101" s="350"/>
      <c r="L101" s="350"/>
      <c r="M101" s="350"/>
      <c r="N101" s="350"/>
      <c r="O101" s="350"/>
      <c r="P101" s="238"/>
    </row>
    <row r="102" spans="5:16" s="237" customFormat="1">
      <c r="E102" s="350"/>
      <c r="F102" s="350"/>
      <c r="G102" s="350"/>
      <c r="H102" s="350"/>
      <c r="I102" s="350"/>
      <c r="J102" s="350"/>
      <c r="K102" s="350"/>
      <c r="L102" s="350"/>
      <c r="M102" s="350"/>
      <c r="N102" s="350"/>
      <c r="O102" s="350"/>
      <c r="P102" s="238"/>
    </row>
    <row r="103" spans="5:16" s="237" customFormat="1">
      <c r="E103" s="350"/>
      <c r="F103" s="350"/>
      <c r="G103" s="350"/>
      <c r="H103" s="350"/>
      <c r="I103" s="350"/>
      <c r="J103" s="350"/>
      <c r="K103" s="350"/>
      <c r="L103" s="350"/>
      <c r="M103" s="350"/>
      <c r="N103" s="350"/>
      <c r="O103" s="350"/>
      <c r="P103" s="238"/>
    </row>
    <row r="104" spans="5:16" s="237" customFormat="1">
      <c r="E104" s="350"/>
      <c r="F104" s="350"/>
      <c r="G104" s="350"/>
      <c r="H104" s="350"/>
      <c r="I104" s="350"/>
      <c r="J104" s="350"/>
      <c r="K104" s="350"/>
      <c r="L104" s="350"/>
      <c r="M104" s="350"/>
      <c r="N104" s="350"/>
      <c r="O104" s="350"/>
      <c r="P104" s="238"/>
    </row>
    <row r="105" spans="5:16" s="237" customFormat="1">
      <c r="E105" s="350"/>
      <c r="F105" s="350"/>
      <c r="G105" s="350"/>
      <c r="H105" s="350"/>
      <c r="I105" s="350"/>
      <c r="J105" s="350"/>
      <c r="K105" s="350"/>
      <c r="L105" s="350"/>
      <c r="M105" s="350"/>
      <c r="N105" s="350"/>
      <c r="O105" s="350"/>
      <c r="P105" s="238"/>
    </row>
    <row r="106" spans="5:16" s="237" customFormat="1">
      <c r="E106" s="350"/>
      <c r="F106" s="350"/>
      <c r="G106" s="350"/>
      <c r="H106" s="350"/>
      <c r="I106" s="350"/>
      <c r="J106" s="350"/>
      <c r="K106" s="350"/>
      <c r="L106" s="350"/>
      <c r="M106" s="350"/>
      <c r="N106" s="350"/>
      <c r="O106" s="350"/>
      <c r="P106" s="238"/>
    </row>
    <row r="107" spans="5:16" s="237" customFormat="1">
      <c r="E107" s="350"/>
      <c r="F107" s="350"/>
      <c r="G107" s="350"/>
      <c r="H107" s="350"/>
      <c r="I107" s="350"/>
      <c r="J107" s="350"/>
      <c r="K107" s="350"/>
      <c r="L107" s="350"/>
      <c r="M107" s="350"/>
      <c r="N107" s="350"/>
      <c r="O107" s="350"/>
      <c r="P107" s="238"/>
    </row>
    <row r="108" spans="5:16" s="237" customFormat="1">
      <c r="E108" s="350"/>
      <c r="F108" s="350"/>
      <c r="G108" s="350"/>
      <c r="H108" s="350"/>
      <c r="I108" s="350"/>
      <c r="J108" s="350"/>
      <c r="K108" s="350"/>
      <c r="L108" s="350"/>
      <c r="M108" s="350"/>
      <c r="N108" s="350"/>
      <c r="O108" s="350"/>
      <c r="P108" s="238"/>
    </row>
    <row r="109" spans="5:16" s="237" customFormat="1">
      <c r="E109" s="350"/>
      <c r="F109" s="350"/>
      <c r="G109" s="350"/>
      <c r="H109" s="350"/>
      <c r="I109" s="350"/>
      <c r="J109" s="350"/>
      <c r="K109" s="350"/>
      <c r="L109" s="350"/>
      <c r="M109" s="350"/>
      <c r="N109" s="350"/>
      <c r="O109" s="350"/>
      <c r="P109" s="238"/>
    </row>
    <row r="110" spans="5:16" s="237" customFormat="1">
      <c r="E110" s="350"/>
      <c r="F110" s="350"/>
      <c r="G110" s="350"/>
      <c r="H110" s="350"/>
      <c r="I110" s="350"/>
      <c r="J110" s="350"/>
      <c r="K110" s="350"/>
      <c r="L110" s="350"/>
      <c r="M110" s="350"/>
      <c r="N110" s="350"/>
      <c r="O110" s="350"/>
      <c r="P110" s="238"/>
    </row>
    <row r="111" spans="5:16" s="237" customFormat="1">
      <c r="E111" s="350"/>
      <c r="F111" s="350"/>
      <c r="G111" s="350"/>
      <c r="H111" s="350"/>
      <c r="I111" s="350"/>
      <c r="J111" s="350"/>
      <c r="K111" s="350"/>
      <c r="L111" s="350"/>
      <c r="M111" s="350"/>
      <c r="N111" s="350"/>
      <c r="O111" s="350"/>
      <c r="P111" s="238"/>
    </row>
    <row r="112" spans="5:16" s="237" customFormat="1">
      <c r="E112" s="350"/>
      <c r="F112" s="350"/>
      <c r="G112" s="350"/>
      <c r="H112" s="350"/>
      <c r="I112" s="350"/>
      <c r="J112" s="350"/>
      <c r="K112" s="350"/>
      <c r="L112" s="350"/>
      <c r="M112" s="350"/>
      <c r="N112" s="350"/>
      <c r="O112" s="350"/>
      <c r="P112" s="238"/>
    </row>
    <row r="113" spans="5:16" s="237" customFormat="1">
      <c r="E113" s="350"/>
      <c r="F113" s="350"/>
      <c r="G113" s="350"/>
      <c r="H113" s="350"/>
      <c r="I113" s="350"/>
      <c r="J113" s="350"/>
      <c r="K113" s="350"/>
      <c r="L113" s="350"/>
      <c r="M113" s="350"/>
      <c r="N113" s="350"/>
      <c r="O113" s="350"/>
      <c r="P113" s="238"/>
    </row>
    <row r="114" spans="5:16" s="237" customFormat="1">
      <c r="E114" s="350"/>
      <c r="F114" s="350"/>
      <c r="G114" s="350"/>
      <c r="H114" s="350"/>
      <c r="I114" s="350"/>
      <c r="J114" s="350"/>
      <c r="K114" s="350"/>
      <c r="L114" s="350"/>
      <c r="M114" s="350"/>
      <c r="N114" s="350"/>
      <c r="O114" s="350"/>
      <c r="P114" s="238"/>
    </row>
    <row r="115" spans="5:16" s="237" customFormat="1">
      <c r="E115" s="350"/>
      <c r="F115" s="350"/>
      <c r="G115" s="350"/>
      <c r="H115" s="350"/>
      <c r="I115" s="350"/>
      <c r="J115" s="350"/>
      <c r="K115" s="350"/>
      <c r="L115" s="350"/>
      <c r="M115" s="350"/>
      <c r="N115" s="350"/>
      <c r="O115" s="350"/>
      <c r="P115" s="238"/>
    </row>
    <row r="116" spans="5:16" s="237" customFormat="1">
      <c r="E116" s="350"/>
      <c r="F116" s="350"/>
      <c r="G116" s="350"/>
      <c r="H116" s="350"/>
      <c r="I116" s="350"/>
      <c r="J116" s="350"/>
      <c r="K116" s="350"/>
      <c r="L116" s="350"/>
      <c r="M116" s="350"/>
      <c r="N116" s="350"/>
      <c r="O116" s="350"/>
      <c r="P116" s="238"/>
    </row>
    <row r="117" spans="5:16" s="237" customFormat="1">
      <c r="E117" s="350"/>
      <c r="F117" s="350"/>
      <c r="G117" s="350"/>
      <c r="H117" s="350"/>
      <c r="I117" s="350"/>
      <c r="J117" s="350"/>
      <c r="K117" s="350"/>
      <c r="L117" s="350"/>
      <c r="M117" s="350"/>
      <c r="N117" s="350"/>
      <c r="O117" s="350"/>
      <c r="P117" s="238"/>
    </row>
    <row r="118" spans="5:16" s="237" customFormat="1">
      <c r="E118" s="350"/>
      <c r="F118" s="350"/>
      <c r="G118" s="350"/>
      <c r="H118" s="350"/>
      <c r="I118" s="350"/>
      <c r="J118" s="350"/>
      <c r="K118" s="350"/>
      <c r="L118" s="350"/>
      <c r="M118" s="350"/>
      <c r="N118" s="350"/>
      <c r="O118" s="350"/>
      <c r="P118" s="238"/>
    </row>
    <row r="119" spans="5:16" s="237" customFormat="1">
      <c r="E119" s="350"/>
      <c r="F119" s="350"/>
      <c r="G119" s="350"/>
      <c r="H119" s="350"/>
      <c r="I119" s="350"/>
      <c r="J119" s="350"/>
      <c r="K119" s="350"/>
      <c r="L119" s="350"/>
      <c r="M119" s="350"/>
      <c r="N119" s="350"/>
      <c r="O119" s="350"/>
      <c r="P119" s="238"/>
    </row>
    <row r="120" spans="5:16" s="237" customFormat="1">
      <c r="E120" s="350"/>
      <c r="F120" s="350"/>
      <c r="G120" s="350"/>
      <c r="H120" s="350"/>
      <c r="I120" s="350"/>
      <c r="J120" s="350"/>
      <c r="K120" s="350"/>
      <c r="L120" s="350"/>
      <c r="M120" s="350"/>
      <c r="N120" s="350"/>
      <c r="O120" s="350"/>
      <c r="P120" s="238"/>
    </row>
    <row r="121" spans="5:16" s="237" customFormat="1">
      <c r="E121" s="350"/>
      <c r="F121" s="350"/>
      <c r="G121" s="350"/>
      <c r="H121" s="350"/>
      <c r="I121" s="350"/>
      <c r="J121" s="350"/>
      <c r="K121" s="350"/>
      <c r="L121" s="350"/>
      <c r="M121" s="350"/>
      <c r="N121" s="350"/>
      <c r="O121" s="350"/>
      <c r="P121" s="238"/>
    </row>
    <row r="122" spans="5:16" s="237" customFormat="1">
      <c r="E122" s="350"/>
      <c r="F122" s="350"/>
      <c r="G122" s="350"/>
      <c r="H122" s="350"/>
      <c r="I122" s="350"/>
      <c r="J122" s="350"/>
      <c r="K122" s="350"/>
      <c r="L122" s="350"/>
      <c r="M122" s="350"/>
      <c r="N122" s="350"/>
      <c r="O122" s="350"/>
      <c r="P122" s="238"/>
    </row>
    <row r="123" spans="5:16" s="237" customFormat="1">
      <c r="E123" s="350"/>
      <c r="F123" s="350"/>
      <c r="G123" s="350"/>
      <c r="H123" s="350"/>
      <c r="I123" s="350"/>
      <c r="J123" s="350"/>
      <c r="K123" s="350"/>
      <c r="L123" s="350"/>
      <c r="M123" s="350"/>
      <c r="N123" s="350"/>
      <c r="O123" s="350"/>
      <c r="P123" s="238"/>
    </row>
    <row r="124" spans="5:16" s="237" customFormat="1">
      <c r="E124" s="350"/>
      <c r="F124" s="350"/>
      <c r="G124" s="350"/>
      <c r="H124" s="350"/>
      <c r="I124" s="350"/>
      <c r="J124" s="350"/>
      <c r="K124" s="350"/>
      <c r="L124" s="350"/>
      <c r="M124" s="350"/>
      <c r="N124" s="238"/>
      <c r="O124" s="238"/>
      <c r="P124" s="238"/>
    </row>
    <row r="125" spans="5:16" s="237" customFormat="1">
      <c r="E125" s="350"/>
      <c r="F125" s="350"/>
      <c r="G125" s="350"/>
      <c r="H125" s="350"/>
      <c r="I125" s="350"/>
      <c r="J125" s="350"/>
      <c r="K125" s="350"/>
      <c r="L125" s="350"/>
      <c r="M125" s="350"/>
      <c r="N125" s="238"/>
      <c r="O125" s="238"/>
      <c r="P125" s="238"/>
    </row>
    <row r="126" spans="5:16" s="237" customFormat="1">
      <c r="E126" s="349"/>
      <c r="F126" s="349"/>
      <c r="G126" s="349"/>
      <c r="H126" s="349"/>
      <c r="I126" s="349"/>
      <c r="J126" s="349"/>
      <c r="K126" s="349"/>
      <c r="L126" s="238"/>
      <c r="M126" s="238"/>
      <c r="N126" s="238"/>
      <c r="O126" s="238"/>
      <c r="P126" s="238"/>
    </row>
    <row r="127" spans="5:16" s="237" customFormat="1">
      <c r="E127" s="349"/>
      <c r="F127" s="349"/>
      <c r="G127" s="349"/>
      <c r="H127" s="349"/>
      <c r="I127" s="349"/>
      <c r="J127" s="349"/>
      <c r="K127" s="349"/>
      <c r="L127" s="238"/>
      <c r="M127" s="238"/>
      <c r="N127" s="238"/>
      <c r="O127" s="238"/>
      <c r="P127" s="238"/>
    </row>
    <row r="128" spans="5:16" s="237" customFormat="1">
      <c r="E128" s="349"/>
      <c r="F128" s="349"/>
      <c r="G128" s="349"/>
      <c r="H128" s="349"/>
      <c r="I128" s="349"/>
      <c r="J128" s="349"/>
      <c r="K128" s="349"/>
      <c r="L128" s="238"/>
      <c r="M128" s="238"/>
      <c r="N128" s="238"/>
      <c r="O128" s="238"/>
      <c r="P128" s="238"/>
    </row>
    <row r="129" spans="5:16" s="237" customFormat="1">
      <c r="E129" s="349"/>
      <c r="F129" s="349"/>
      <c r="G129" s="349"/>
      <c r="H129" s="349"/>
      <c r="I129" s="349"/>
      <c r="J129" s="349"/>
      <c r="K129" s="349"/>
      <c r="L129" s="238"/>
      <c r="M129" s="238"/>
      <c r="N129" s="238"/>
      <c r="O129" s="238"/>
      <c r="P129" s="238"/>
    </row>
    <row r="130" spans="5:16" s="237" customFormat="1">
      <c r="E130" s="349"/>
      <c r="F130" s="349"/>
      <c r="G130" s="349"/>
      <c r="H130" s="349"/>
      <c r="I130" s="349"/>
      <c r="J130" s="349"/>
      <c r="K130" s="349"/>
      <c r="L130" s="238"/>
      <c r="M130" s="238"/>
      <c r="N130" s="238"/>
      <c r="O130" s="238"/>
      <c r="P130" s="238"/>
    </row>
    <row r="131" spans="5:16" s="237" customFormat="1">
      <c r="E131" s="349"/>
      <c r="F131" s="349"/>
      <c r="G131" s="349"/>
      <c r="H131" s="349"/>
      <c r="I131" s="349"/>
      <c r="J131" s="349"/>
      <c r="K131" s="349"/>
      <c r="L131" s="238"/>
      <c r="M131" s="238"/>
      <c r="N131" s="238"/>
      <c r="O131" s="238"/>
      <c r="P131" s="238"/>
    </row>
    <row r="132" spans="5:16" s="237" customFormat="1">
      <c r="E132" s="349"/>
      <c r="F132" s="349"/>
      <c r="G132" s="349"/>
      <c r="H132" s="349"/>
      <c r="I132" s="349"/>
      <c r="J132" s="349"/>
      <c r="K132" s="349"/>
      <c r="L132" s="238"/>
      <c r="M132" s="238"/>
      <c r="N132" s="238"/>
      <c r="O132" s="238"/>
      <c r="P132" s="238"/>
    </row>
    <row r="133" spans="5:16" s="237" customFormat="1">
      <c r="E133" s="349"/>
      <c r="F133" s="349"/>
      <c r="G133" s="349"/>
      <c r="H133" s="349"/>
      <c r="I133" s="349"/>
      <c r="J133" s="349"/>
      <c r="K133" s="349"/>
      <c r="L133" s="238"/>
      <c r="M133" s="238"/>
      <c r="N133" s="238"/>
      <c r="O133" s="238"/>
      <c r="P133" s="238"/>
    </row>
    <row r="134" spans="5:16" s="237" customFormat="1">
      <c r="E134" s="349"/>
      <c r="F134" s="349"/>
      <c r="G134" s="349"/>
      <c r="H134" s="349"/>
      <c r="I134" s="349"/>
      <c r="J134" s="349"/>
      <c r="K134" s="349"/>
      <c r="L134" s="238"/>
      <c r="M134" s="238"/>
      <c r="N134" s="238"/>
      <c r="O134" s="238"/>
      <c r="P134" s="238"/>
    </row>
    <row r="135" spans="5:16" s="237" customFormat="1">
      <c r="E135" s="349"/>
      <c r="F135" s="349"/>
      <c r="G135" s="349"/>
      <c r="H135" s="349"/>
      <c r="I135" s="349"/>
      <c r="J135" s="349"/>
      <c r="K135" s="349"/>
      <c r="L135" s="238"/>
      <c r="M135" s="238"/>
      <c r="N135" s="238"/>
      <c r="O135" s="238"/>
      <c r="P135" s="238"/>
    </row>
    <row r="136" spans="5:16" s="237" customFormat="1">
      <c r="E136" s="349"/>
      <c r="F136" s="349"/>
      <c r="G136" s="349"/>
      <c r="H136" s="349"/>
      <c r="I136" s="349"/>
      <c r="J136" s="349"/>
      <c r="K136" s="349"/>
      <c r="L136" s="238"/>
      <c r="M136" s="238"/>
      <c r="N136" s="238"/>
      <c r="O136" s="238"/>
      <c r="P136" s="238"/>
    </row>
    <row r="137" spans="5:16" s="237" customFormat="1">
      <c r="E137" s="349"/>
      <c r="F137" s="349"/>
      <c r="G137" s="349"/>
      <c r="H137" s="349"/>
      <c r="I137" s="349"/>
      <c r="J137" s="349"/>
      <c r="K137" s="349"/>
      <c r="L137" s="238"/>
      <c r="M137" s="238"/>
      <c r="N137" s="238"/>
      <c r="O137" s="238"/>
      <c r="P137" s="238"/>
    </row>
    <row r="138" spans="5:16" s="237" customFormat="1">
      <c r="E138" s="349"/>
      <c r="F138" s="349"/>
      <c r="G138" s="349"/>
      <c r="H138" s="349"/>
      <c r="I138" s="349"/>
      <c r="J138" s="349"/>
      <c r="K138" s="349"/>
      <c r="L138" s="238"/>
      <c r="M138" s="238"/>
      <c r="N138" s="238"/>
      <c r="O138" s="238"/>
      <c r="P138" s="238"/>
    </row>
    <row r="139" spans="5:16" s="237" customFormat="1">
      <c r="E139" s="349"/>
      <c r="F139" s="349"/>
      <c r="G139" s="349"/>
      <c r="H139" s="349"/>
      <c r="I139" s="349"/>
      <c r="J139" s="349"/>
      <c r="K139" s="349"/>
      <c r="L139" s="238"/>
      <c r="M139" s="238"/>
      <c r="N139" s="238"/>
      <c r="O139" s="238"/>
      <c r="P139" s="238"/>
    </row>
    <row r="140" spans="5:16" s="237" customFormat="1">
      <c r="E140" s="349"/>
      <c r="F140" s="349"/>
      <c r="G140" s="349"/>
      <c r="H140" s="349"/>
      <c r="I140" s="349"/>
      <c r="J140" s="349"/>
      <c r="K140" s="349"/>
      <c r="L140" s="238"/>
      <c r="M140" s="238"/>
      <c r="N140" s="238"/>
      <c r="O140" s="238"/>
      <c r="P140" s="238"/>
    </row>
    <row r="141" spans="5:16" s="237" customFormat="1">
      <c r="E141" s="349"/>
      <c r="F141" s="349"/>
      <c r="G141" s="349"/>
      <c r="H141" s="349"/>
      <c r="I141" s="349"/>
      <c r="J141" s="349"/>
      <c r="K141" s="349"/>
      <c r="L141" s="238"/>
      <c r="M141" s="238"/>
      <c r="N141" s="238"/>
      <c r="O141" s="238"/>
      <c r="P141" s="238"/>
    </row>
    <row r="142" spans="5:16" s="237" customFormat="1">
      <c r="E142" s="349"/>
      <c r="F142" s="349"/>
      <c r="G142" s="349"/>
      <c r="H142" s="349"/>
      <c r="I142" s="349"/>
      <c r="J142" s="349"/>
      <c r="K142" s="349"/>
      <c r="L142" s="238"/>
      <c r="M142" s="238"/>
      <c r="N142" s="238"/>
      <c r="O142" s="238"/>
      <c r="P142" s="238"/>
    </row>
    <row r="143" spans="5:16" s="237" customFormat="1">
      <c r="E143" s="349"/>
      <c r="F143" s="349"/>
      <c r="G143" s="349"/>
      <c r="H143" s="238"/>
      <c r="I143" s="238"/>
      <c r="J143" s="238"/>
      <c r="K143" s="238"/>
      <c r="L143" s="238"/>
      <c r="M143" s="238"/>
      <c r="N143" s="238"/>
      <c r="O143" s="238"/>
      <c r="P143" s="238"/>
    </row>
    <row r="144" spans="5:16" s="237" customFormat="1">
      <c r="E144" s="349"/>
      <c r="F144" s="349"/>
      <c r="G144" s="349"/>
      <c r="H144" s="238"/>
      <c r="I144" s="238"/>
      <c r="J144" s="238"/>
      <c r="K144" s="238"/>
      <c r="L144" s="238"/>
      <c r="M144" s="238"/>
      <c r="N144" s="238"/>
      <c r="O144" s="238"/>
      <c r="P144" s="238"/>
    </row>
    <row r="145" spans="5:16" s="237" customFormat="1">
      <c r="E145" s="238"/>
      <c r="F145" s="238"/>
      <c r="G145" s="238"/>
      <c r="H145" s="238"/>
      <c r="I145" s="238"/>
      <c r="J145" s="238"/>
      <c r="K145" s="238"/>
      <c r="L145" s="238"/>
      <c r="M145" s="238"/>
      <c r="N145" s="238"/>
      <c r="O145" s="238"/>
      <c r="P145" s="238"/>
    </row>
    <row r="146" spans="5:16" s="237" customFormat="1">
      <c r="E146" s="238"/>
      <c r="F146" s="238"/>
      <c r="G146" s="238"/>
      <c r="H146" s="238"/>
      <c r="I146" s="238"/>
      <c r="J146" s="238"/>
      <c r="K146" s="238"/>
      <c r="L146" s="238"/>
      <c r="M146" s="238"/>
      <c r="N146" s="238"/>
      <c r="O146" s="238"/>
      <c r="P146" s="238"/>
    </row>
    <row r="147" spans="5:16" s="237" customFormat="1">
      <c r="E147" s="238"/>
      <c r="F147" s="238"/>
      <c r="G147" s="238"/>
      <c r="H147" s="238"/>
      <c r="I147" s="238"/>
      <c r="J147" s="238"/>
      <c r="K147" s="238"/>
      <c r="L147" s="238"/>
      <c r="M147" s="238"/>
      <c r="N147" s="238"/>
      <c r="O147" s="238"/>
      <c r="P147" s="238"/>
    </row>
    <row r="148" spans="5:16" s="237" customFormat="1">
      <c r="E148" s="238"/>
      <c r="F148" s="238"/>
      <c r="G148" s="238"/>
      <c r="H148" s="238"/>
      <c r="I148" s="238"/>
      <c r="J148" s="238"/>
      <c r="K148" s="238"/>
      <c r="L148" s="238"/>
      <c r="M148" s="238"/>
      <c r="N148" s="238"/>
      <c r="O148" s="238"/>
      <c r="P148" s="238"/>
    </row>
    <row r="149" spans="5:16" s="237" customFormat="1">
      <c r="E149" s="238"/>
      <c r="F149" s="238"/>
      <c r="G149" s="238"/>
      <c r="H149" s="238"/>
      <c r="I149" s="238"/>
      <c r="J149" s="238"/>
      <c r="K149" s="238"/>
      <c r="L149" s="238"/>
      <c r="M149" s="238"/>
      <c r="N149" s="238"/>
      <c r="O149" s="238"/>
      <c r="P149" s="238"/>
    </row>
    <row r="150" spans="5:16" s="237" customFormat="1">
      <c r="E150" s="238"/>
      <c r="F150" s="238"/>
      <c r="G150" s="238"/>
      <c r="H150" s="238"/>
      <c r="I150" s="238"/>
      <c r="J150" s="238"/>
      <c r="K150" s="238"/>
      <c r="L150" s="238"/>
      <c r="M150" s="238"/>
      <c r="N150" s="238"/>
      <c r="O150" s="238"/>
      <c r="P150" s="238"/>
    </row>
    <row r="151" spans="5:16" s="237" customFormat="1">
      <c r="E151" s="238"/>
      <c r="F151" s="238"/>
      <c r="G151" s="238"/>
      <c r="H151" s="238"/>
      <c r="I151" s="238"/>
      <c r="J151" s="238"/>
      <c r="K151" s="238"/>
      <c r="L151" s="238"/>
      <c r="M151" s="238"/>
      <c r="N151" s="238"/>
      <c r="O151" s="238"/>
      <c r="P151" s="238"/>
    </row>
    <row r="152" spans="5:16" s="237" customFormat="1">
      <c r="E152" s="238"/>
      <c r="F152" s="238"/>
      <c r="G152" s="238"/>
      <c r="H152" s="238"/>
      <c r="I152" s="238"/>
      <c r="J152" s="238"/>
      <c r="K152" s="238"/>
      <c r="L152" s="238"/>
      <c r="M152" s="238"/>
      <c r="N152" s="238"/>
      <c r="O152" s="238"/>
      <c r="P152" s="238"/>
    </row>
    <row r="153" spans="5:16" s="237" customFormat="1">
      <c r="E153" s="238"/>
      <c r="F153" s="238"/>
      <c r="G153" s="238"/>
      <c r="H153" s="238"/>
      <c r="I153" s="238"/>
      <c r="J153" s="238"/>
      <c r="K153" s="238"/>
      <c r="L153" s="238"/>
      <c r="M153" s="238"/>
      <c r="N153" s="238"/>
      <c r="O153" s="238"/>
      <c r="P153" s="238"/>
    </row>
    <row r="154" spans="5:16" s="237" customFormat="1">
      <c r="E154" s="238"/>
      <c r="F154" s="238"/>
      <c r="G154" s="238"/>
      <c r="H154" s="238"/>
      <c r="I154" s="238"/>
      <c r="J154" s="238"/>
      <c r="K154" s="238"/>
      <c r="L154" s="238"/>
      <c r="M154" s="238"/>
      <c r="N154" s="238"/>
      <c r="O154" s="238"/>
      <c r="P154" s="238"/>
    </row>
    <row r="155" spans="5:16" s="237" customFormat="1">
      <c r="E155" s="238"/>
      <c r="F155" s="238"/>
      <c r="G155" s="238"/>
      <c r="H155" s="238"/>
      <c r="I155" s="238"/>
      <c r="J155" s="238"/>
      <c r="K155" s="238"/>
      <c r="L155" s="238"/>
      <c r="M155" s="238"/>
      <c r="N155" s="238"/>
      <c r="O155" s="238"/>
      <c r="P155" s="238"/>
    </row>
    <row r="156" spans="5:16" s="237" customFormat="1">
      <c r="E156" s="238"/>
      <c r="F156" s="238"/>
      <c r="G156" s="238"/>
      <c r="H156" s="238"/>
      <c r="I156" s="238"/>
      <c r="J156" s="238"/>
      <c r="K156" s="238"/>
      <c r="L156" s="238"/>
      <c r="M156" s="238"/>
      <c r="N156" s="238"/>
      <c r="O156" s="238"/>
      <c r="P156" s="238"/>
    </row>
    <row r="157" spans="5:16" s="237" customFormat="1">
      <c r="E157" s="238"/>
      <c r="F157" s="238"/>
      <c r="G157" s="238"/>
      <c r="H157" s="238"/>
      <c r="I157" s="238"/>
      <c r="J157" s="238"/>
      <c r="K157" s="238"/>
      <c r="L157" s="238"/>
      <c r="M157" s="238"/>
      <c r="N157" s="238"/>
      <c r="O157" s="238"/>
      <c r="P157" s="238"/>
    </row>
    <row r="158" spans="5:16" s="237" customFormat="1">
      <c r="E158" s="238"/>
      <c r="F158" s="238"/>
      <c r="G158" s="238"/>
      <c r="H158" s="238"/>
      <c r="I158" s="238"/>
      <c r="J158" s="238"/>
      <c r="K158" s="238"/>
      <c r="L158" s="238"/>
      <c r="M158" s="238"/>
      <c r="N158" s="238"/>
      <c r="O158" s="238"/>
      <c r="P158" s="238"/>
    </row>
    <row r="159" spans="5:16" s="237" customFormat="1">
      <c r="E159" s="238"/>
      <c r="F159" s="238"/>
      <c r="G159" s="238"/>
      <c r="H159" s="238"/>
      <c r="I159" s="238"/>
      <c r="J159" s="238"/>
      <c r="K159" s="238"/>
      <c r="L159" s="238"/>
      <c r="M159" s="238"/>
      <c r="N159" s="238"/>
      <c r="O159" s="238"/>
      <c r="P159" s="238"/>
    </row>
    <row r="160" spans="5:16" s="237" customFormat="1">
      <c r="E160" s="238"/>
      <c r="F160" s="238"/>
      <c r="G160" s="238"/>
      <c r="H160" s="238"/>
      <c r="I160" s="238"/>
      <c r="J160" s="238"/>
      <c r="K160" s="238"/>
      <c r="L160" s="238"/>
      <c r="M160" s="238"/>
      <c r="N160" s="238"/>
      <c r="O160" s="238"/>
      <c r="P160" s="238"/>
    </row>
    <row r="161" spans="5:16" s="237" customFormat="1">
      <c r="E161" s="238"/>
      <c r="F161" s="238"/>
      <c r="G161" s="238"/>
      <c r="H161" s="238"/>
      <c r="I161" s="238"/>
      <c r="J161" s="238"/>
      <c r="K161" s="238"/>
      <c r="L161" s="238"/>
      <c r="M161" s="238"/>
      <c r="N161" s="238"/>
      <c r="O161" s="238"/>
      <c r="P161" s="238"/>
    </row>
    <row r="162" spans="5:16" s="237" customFormat="1">
      <c r="E162" s="238"/>
      <c r="F162" s="238"/>
      <c r="G162" s="238"/>
      <c r="H162" s="238"/>
      <c r="I162" s="238"/>
      <c r="J162" s="238"/>
      <c r="K162" s="238"/>
      <c r="L162" s="238"/>
      <c r="M162" s="238"/>
      <c r="N162" s="238"/>
      <c r="O162" s="238"/>
      <c r="P162" s="238"/>
    </row>
    <row r="163" spans="5:16" s="237" customFormat="1">
      <c r="E163" s="238"/>
      <c r="F163" s="238"/>
      <c r="G163" s="238"/>
      <c r="H163" s="238"/>
      <c r="I163" s="238"/>
      <c r="J163" s="238"/>
      <c r="K163" s="238"/>
      <c r="L163" s="238"/>
      <c r="M163" s="238"/>
      <c r="N163" s="238"/>
      <c r="O163" s="238"/>
      <c r="P163" s="238"/>
    </row>
    <row r="164" spans="5:16" s="237" customFormat="1">
      <c r="E164" s="238"/>
      <c r="F164" s="238"/>
      <c r="G164" s="238"/>
      <c r="H164" s="238"/>
      <c r="I164" s="238"/>
      <c r="J164" s="238"/>
      <c r="K164" s="238"/>
      <c r="L164" s="238"/>
      <c r="M164" s="238"/>
      <c r="N164" s="238"/>
      <c r="O164" s="238"/>
      <c r="P164" s="238"/>
    </row>
    <row r="165" spans="5:16" s="237" customFormat="1">
      <c r="E165" s="238"/>
      <c r="F165" s="238"/>
      <c r="G165" s="238"/>
      <c r="H165" s="238"/>
      <c r="I165" s="238"/>
      <c r="J165" s="238"/>
      <c r="K165" s="238"/>
      <c r="L165" s="238"/>
      <c r="M165" s="238"/>
      <c r="N165" s="238"/>
      <c r="O165" s="238"/>
      <c r="P165" s="238"/>
    </row>
    <row r="166" spans="5:16" s="237" customFormat="1">
      <c r="E166" s="238"/>
      <c r="F166" s="238"/>
      <c r="G166" s="238"/>
      <c r="H166" s="238"/>
      <c r="I166" s="238"/>
      <c r="J166" s="238"/>
      <c r="K166" s="238"/>
      <c r="L166" s="238"/>
      <c r="M166" s="238"/>
      <c r="N166" s="238"/>
      <c r="O166" s="238"/>
      <c r="P166" s="238"/>
    </row>
    <row r="167" spans="5:16" s="237" customFormat="1">
      <c r="E167" s="238"/>
      <c r="F167" s="238"/>
      <c r="G167" s="238"/>
      <c r="H167" s="238"/>
      <c r="I167" s="238"/>
      <c r="J167" s="238"/>
      <c r="K167" s="238"/>
      <c r="L167" s="238"/>
      <c r="M167" s="238"/>
      <c r="N167" s="238"/>
      <c r="O167" s="238"/>
      <c r="P167" s="238"/>
    </row>
    <row r="168" spans="5:16" s="237" customFormat="1">
      <c r="E168" s="238"/>
      <c r="F168" s="238"/>
      <c r="G168" s="238"/>
      <c r="H168" s="238"/>
      <c r="I168" s="238"/>
      <c r="J168" s="238"/>
      <c r="K168" s="238"/>
      <c r="L168" s="238"/>
      <c r="M168" s="238"/>
      <c r="N168" s="238"/>
      <c r="O168" s="238"/>
      <c r="P168" s="238"/>
    </row>
  </sheetData>
  <sheetProtection sheet="1" objects="1" scenarios="1"/>
  <mergeCells count="10">
    <mergeCell ref="D62:Q62"/>
    <mergeCell ref="C16:D16"/>
    <mergeCell ref="C17:D17"/>
    <mergeCell ref="B1:Q1"/>
    <mergeCell ref="B2:Q2"/>
    <mergeCell ref="B3:Q3"/>
    <mergeCell ref="C32:D32"/>
    <mergeCell ref="C31:D31"/>
    <mergeCell ref="C28:D28"/>
    <mergeCell ref="C30:D30"/>
  </mergeCells>
  <pageMargins left="0.7" right="0.7" top="0.25" bottom="0.44" header="0.3" footer="0.3"/>
  <pageSetup scale="61"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92"/>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3" customWidth="1"/>
    <col min="2" max="2" width="60.28515625" style="33" customWidth="1"/>
    <col min="3" max="14" width="9.7109375" style="33" customWidth="1"/>
    <col min="15" max="15" width="1.7109375" style="33" customWidth="1"/>
    <col min="16" max="16384" width="9.28515625" style="33"/>
  </cols>
  <sheetData>
    <row r="1" spans="1:19" ht="15" customHeight="1">
      <c r="A1" s="718" t="s">
        <v>58</v>
      </c>
      <c r="B1" s="718"/>
      <c r="C1" s="718"/>
      <c r="D1" s="718"/>
      <c r="E1" s="718"/>
      <c r="F1" s="718"/>
      <c r="G1" s="718"/>
      <c r="H1" s="718"/>
      <c r="I1" s="718"/>
      <c r="J1" s="718"/>
      <c r="K1" s="718"/>
      <c r="L1" s="718"/>
      <c r="M1" s="718"/>
      <c r="N1" s="718"/>
      <c r="O1" s="718"/>
    </row>
    <row r="2" spans="1:19" ht="15" customHeight="1">
      <c r="A2" s="718" t="s">
        <v>225</v>
      </c>
      <c r="B2" s="718"/>
      <c r="C2" s="718"/>
      <c r="D2" s="718"/>
      <c r="E2" s="718"/>
      <c r="F2" s="718"/>
      <c r="G2" s="718"/>
      <c r="H2" s="718"/>
      <c r="I2" s="718"/>
      <c r="J2" s="718"/>
      <c r="K2" s="718"/>
      <c r="L2" s="718"/>
      <c r="M2" s="718"/>
      <c r="N2" s="718"/>
      <c r="O2" s="718"/>
    </row>
    <row r="3" spans="1:19" ht="15" customHeight="1">
      <c r="A3" s="718" t="s">
        <v>224</v>
      </c>
      <c r="B3" s="718"/>
      <c r="C3" s="718"/>
      <c r="D3" s="718"/>
      <c r="E3" s="718"/>
      <c r="F3" s="718"/>
      <c r="G3" s="718"/>
      <c r="H3" s="718"/>
      <c r="I3" s="718"/>
      <c r="J3" s="718"/>
      <c r="K3" s="718"/>
      <c r="L3" s="718"/>
      <c r="M3" s="718"/>
      <c r="N3" s="718"/>
      <c r="O3" s="718"/>
    </row>
    <row r="6" spans="1:19" ht="15.75" customHeight="1">
      <c r="B6" s="61"/>
      <c r="C6" s="56" t="s">
        <v>3</v>
      </c>
      <c r="D6" s="56" t="s">
        <v>4</v>
      </c>
      <c r="E6" s="56" t="s">
        <v>5</v>
      </c>
      <c r="F6" s="56" t="s">
        <v>6</v>
      </c>
      <c r="G6" s="426" t="s">
        <v>3</v>
      </c>
      <c r="H6" s="437" t="s">
        <v>4</v>
      </c>
      <c r="I6" s="563" t="s">
        <v>5</v>
      </c>
      <c r="J6" s="610" t="s">
        <v>6</v>
      </c>
      <c r="K6" s="628" t="s">
        <v>3</v>
      </c>
      <c r="L6" s="639" t="s">
        <v>4</v>
      </c>
      <c r="M6" s="657" t="s">
        <v>5</v>
      </c>
      <c r="N6" s="663" t="s">
        <v>6</v>
      </c>
    </row>
    <row r="7" spans="1:19" ht="12.75" thickBot="1">
      <c r="B7" s="31"/>
      <c r="C7" s="56" t="s">
        <v>157</v>
      </c>
      <c r="D7" s="56" t="s">
        <v>157</v>
      </c>
      <c r="E7" s="56" t="s">
        <v>157</v>
      </c>
      <c r="F7" s="56" t="s">
        <v>157</v>
      </c>
      <c r="G7" s="426" t="s">
        <v>173</v>
      </c>
      <c r="H7" s="437" t="s">
        <v>173</v>
      </c>
      <c r="I7" s="563" t="s">
        <v>173</v>
      </c>
      <c r="J7" s="610" t="s">
        <v>173</v>
      </c>
      <c r="K7" s="628" t="s">
        <v>213</v>
      </c>
      <c r="L7" s="639" t="s">
        <v>213</v>
      </c>
      <c r="M7" s="657" t="s">
        <v>213</v>
      </c>
      <c r="N7" s="663" t="s">
        <v>213</v>
      </c>
    </row>
    <row r="8" spans="1:19">
      <c r="B8" s="409" t="s">
        <v>98</v>
      </c>
      <c r="C8" s="63"/>
      <c r="D8" s="63"/>
      <c r="E8" s="63"/>
      <c r="F8" s="63"/>
      <c r="G8" s="63"/>
      <c r="H8" s="63"/>
      <c r="I8" s="63"/>
      <c r="J8" s="63"/>
      <c r="K8" s="63"/>
      <c r="L8" s="63"/>
      <c r="M8" s="63"/>
      <c r="N8" s="63"/>
    </row>
    <row r="9" spans="1:19" ht="13.5">
      <c r="B9" s="410" t="s">
        <v>88</v>
      </c>
      <c r="C9" s="411">
        <v>1463</v>
      </c>
      <c r="D9" s="507">
        <v>1259</v>
      </c>
      <c r="E9" s="507">
        <v>1276</v>
      </c>
      <c r="F9" s="507">
        <v>1788</v>
      </c>
      <c r="G9" s="507">
        <v>1393</v>
      </c>
      <c r="H9" s="507">
        <v>1086</v>
      </c>
      <c r="I9" s="507">
        <v>1014</v>
      </c>
      <c r="J9" s="507">
        <v>1439</v>
      </c>
      <c r="K9" s="507">
        <v>1441</v>
      </c>
      <c r="L9" s="507">
        <v>1591</v>
      </c>
      <c r="M9" s="507">
        <v>1753</v>
      </c>
      <c r="N9" s="248">
        <v>1874</v>
      </c>
      <c r="O9" s="65"/>
    </row>
    <row r="10" spans="1:19">
      <c r="B10" s="410" t="s">
        <v>60</v>
      </c>
      <c r="C10" s="154">
        <v>409</v>
      </c>
      <c r="D10" s="508">
        <v>278</v>
      </c>
      <c r="E10" s="508">
        <v>76</v>
      </c>
      <c r="F10" s="508">
        <v>343</v>
      </c>
      <c r="G10" s="508">
        <v>313</v>
      </c>
      <c r="H10" s="508">
        <v>193</v>
      </c>
      <c r="I10" s="508">
        <v>93</v>
      </c>
      <c r="J10" s="508">
        <v>310</v>
      </c>
      <c r="K10" s="508">
        <v>221</v>
      </c>
      <c r="L10" s="508">
        <v>168</v>
      </c>
      <c r="M10" s="508">
        <v>117</v>
      </c>
      <c r="N10" s="249">
        <v>234</v>
      </c>
    </row>
    <row r="11" spans="1:19" ht="13.5">
      <c r="B11" s="410" t="s">
        <v>89</v>
      </c>
      <c r="C11" s="412">
        <v>93</v>
      </c>
      <c r="D11" s="509">
        <v>104</v>
      </c>
      <c r="E11" s="509">
        <v>160</v>
      </c>
      <c r="F11" s="509">
        <v>250</v>
      </c>
      <c r="G11" s="509">
        <v>119</v>
      </c>
      <c r="H11" s="509">
        <v>117</v>
      </c>
      <c r="I11" s="509">
        <v>175</v>
      </c>
      <c r="J11" s="509">
        <v>237</v>
      </c>
      <c r="K11" s="509">
        <v>126</v>
      </c>
      <c r="L11" s="509">
        <v>173</v>
      </c>
      <c r="M11" s="509">
        <v>84</v>
      </c>
      <c r="N11" s="250">
        <v>305</v>
      </c>
      <c r="O11" s="65"/>
    </row>
    <row r="12" spans="1:19" ht="12.75" thickBot="1">
      <c r="B12" s="410" t="s">
        <v>99</v>
      </c>
      <c r="C12" s="413">
        <f>SUM(C9:C11)</f>
        <v>1965</v>
      </c>
      <c r="D12" s="510">
        <f t="shared" ref="D12" si="0">SUM(D9:D11)</f>
        <v>1641</v>
      </c>
      <c r="E12" s="510">
        <f t="shared" ref="E12:F12" si="1">SUM(E9:E11)</f>
        <v>1512</v>
      </c>
      <c r="F12" s="510">
        <f t="shared" si="1"/>
        <v>2381</v>
      </c>
      <c r="G12" s="510">
        <f t="shared" ref="G12:H12" si="2">SUM(G9:G11)</f>
        <v>1825</v>
      </c>
      <c r="H12" s="510">
        <f t="shared" si="2"/>
        <v>1396</v>
      </c>
      <c r="I12" s="510">
        <f t="shared" ref="I12:J12" si="3">SUM(I9:I11)</f>
        <v>1282</v>
      </c>
      <c r="J12" s="510">
        <f t="shared" si="3"/>
        <v>1986</v>
      </c>
      <c r="K12" s="510">
        <f t="shared" ref="K12:L12" si="4">SUM(K9:K11)</f>
        <v>1788</v>
      </c>
      <c r="L12" s="510">
        <f t="shared" si="4"/>
        <v>1932</v>
      </c>
      <c r="M12" s="510">
        <f t="shared" ref="M12" si="5">SUM(M9:M11)</f>
        <v>1954</v>
      </c>
      <c r="N12" s="251">
        <f>SUM(N9:N11)</f>
        <v>2413</v>
      </c>
      <c r="O12" s="65"/>
    </row>
    <row r="13" spans="1:19" ht="12.75" thickTop="1">
      <c r="B13" s="410"/>
      <c r="C13" s="414"/>
      <c r="D13" s="511"/>
      <c r="E13" s="511"/>
      <c r="F13" s="511"/>
      <c r="G13" s="511"/>
      <c r="H13" s="511"/>
      <c r="I13" s="511"/>
      <c r="J13" s="511"/>
      <c r="K13" s="511"/>
      <c r="L13" s="511"/>
      <c r="M13" s="511"/>
      <c r="N13" s="252"/>
      <c r="O13" s="98"/>
    </row>
    <row r="14" spans="1:19" ht="13.5">
      <c r="B14" s="182" t="s">
        <v>107</v>
      </c>
      <c r="C14" s="154"/>
      <c r="D14" s="508"/>
      <c r="E14" s="508"/>
      <c r="F14" s="508"/>
      <c r="G14" s="508"/>
      <c r="H14" s="508"/>
      <c r="I14" s="508"/>
      <c r="J14" s="508"/>
      <c r="K14" s="508"/>
      <c r="L14" s="508"/>
      <c r="M14" s="508"/>
      <c r="N14" s="249"/>
      <c r="O14" s="65"/>
      <c r="Q14" s="65"/>
    </row>
    <row r="15" spans="1:19" ht="13.5">
      <c r="B15" s="410" t="s">
        <v>88</v>
      </c>
      <c r="C15" s="154">
        <v>-258</v>
      </c>
      <c r="D15" s="508">
        <v>-62</v>
      </c>
      <c r="E15" s="508">
        <v>159</v>
      </c>
      <c r="F15" s="508">
        <v>92</v>
      </c>
      <c r="G15" s="508">
        <v>-328</v>
      </c>
      <c r="H15" s="508">
        <v>-76</v>
      </c>
      <c r="I15" s="508">
        <v>-39</v>
      </c>
      <c r="J15" s="508">
        <v>439</v>
      </c>
      <c r="K15" s="508">
        <v>-86</v>
      </c>
      <c r="L15" s="508">
        <v>230</v>
      </c>
      <c r="M15" s="508">
        <v>-148</v>
      </c>
      <c r="N15" s="249">
        <v>466</v>
      </c>
      <c r="O15" s="65"/>
      <c r="Q15" s="65"/>
      <c r="S15" s="65"/>
    </row>
    <row r="16" spans="1:19">
      <c r="B16" s="410" t="s">
        <v>60</v>
      </c>
      <c r="C16" s="154">
        <v>-330</v>
      </c>
      <c r="D16" s="508">
        <v>-202</v>
      </c>
      <c r="E16" s="508">
        <v>-14</v>
      </c>
      <c r="F16" s="508">
        <v>356</v>
      </c>
      <c r="G16" s="508">
        <v>-233</v>
      </c>
      <c r="H16" s="508">
        <v>-112</v>
      </c>
      <c r="I16" s="508">
        <v>-29</v>
      </c>
      <c r="J16" s="508">
        <v>278</v>
      </c>
      <c r="K16" s="508">
        <v>-172</v>
      </c>
      <c r="L16" s="508">
        <v>-82</v>
      </c>
      <c r="M16" s="508">
        <v>-39</v>
      </c>
      <c r="N16" s="249">
        <v>182</v>
      </c>
      <c r="O16" s="65"/>
      <c r="Q16" s="65"/>
      <c r="S16" s="65"/>
    </row>
    <row r="17" spans="2:19" ht="13.5">
      <c r="B17" s="410" t="s">
        <v>89</v>
      </c>
      <c r="C17" s="154">
        <v>7</v>
      </c>
      <c r="D17" s="508">
        <v>8</v>
      </c>
      <c r="E17" s="508">
        <v>1</v>
      </c>
      <c r="F17" s="508">
        <v>6</v>
      </c>
      <c r="G17" s="508">
        <v>-6</v>
      </c>
      <c r="H17" s="508">
        <v>-1</v>
      </c>
      <c r="I17" s="508">
        <v>0</v>
      </c>
      <c r="J17" s="508">
        <v>5</v>
      </c>
      <c r="K17" s="508">
        <v>-8</v>
      </c>
      <c r="L17" s="508">
        <v>-2</v>
      </c>
      <c r="M17" s="508">
        <v>0</v>
      </c>
      <c r="N17" s="249">
        <v>-10</v>
      </c>
      <c r="O17" s="65"/>
      <c r="Q17" s="65"/>
      <c r="S17" s="65"/>
    </row>
    <row r="18" spans="2:19" ht="12.75" thickBot="1">
      <c r="B18" s="410" t="s">
        <v>86</v>
      </c>
      <c r="C18" s="413">
        <f t="shared" ref="C18:E18" si="6">SUM(C15:C17)</f>
        <v>-581</v>
      </c>
      <c r="D18" s="510">
        <f t="shared" si="6"/>
        <v>-256</v>
      </c>
      <c r="E18" s="510">
        <f t="shared" si="6"/>
        <v>146</v>
      </c>
      <c r="F18" s="510">
        <f t="shared" ref="F18:G18" si="7">SUM(F15:F17)</f>
        <v>454</v>
      </c>
      <c r="G18" s="510">
        <f t="shared" si="7"/>
        <v>-567</v>
      </c>
      <c r="H18" s="510">
        <f t="shared" ref="H18:I18" si="8">SUM(H15:H17)</f>
        <v>-189</v>
      </c>
      <c r="I18" s="510">
        <f t="shared" si="8"/>
        <v>-68</v>
      </c>
      <c r="J18" s="510">
        <f t="shared" ref="J18:K18" si="9">SUM(J15:J17)</f>
        <v>722</v>
      </c>
      <c r="K18" s="510">
        <f t="shared" si="9"/>
        <v>-266</v>
      </c>
      <c r="L18" s="510">
        <f t="shared" ref="L18:M18" si="10">SUM(L15:L17)</f>
        <v>146</v>
      </c>
      <c r="M18" s="510">
        <f t="shared" si="10"/>
        <v>-187</v>
      </c>
      <c r="N18" s="251">
        <f>SUM(N15:N17)</f>
        <v>638</v>
      </c>
      <c r="O18" s="65"/>
      <c r="S18" s="65"/>
    </row>
    <row r="19" spans="2:19" ht="12.75" thickTop="1">
      <c r="B19" s="32"/>
      <c r="C19" s="123"/>
      <c r="D19" s="123"/>
      <c r="E19" s="123"/>
      <c r="F19" s="123"/>
      <c r="G19" s="123"/>
      <c r="H19" s="123"/>
      <c r="I19" s="123"/>
      <c r="J19" s="123"/>
      <c r="K19" s="123"/>
      <c r="L19" s="123"/>
      <c r="M19" s="123"/>
      <c r="N19" s="123"/>
    </row>
    <row r="20" spans="2:19">
      <c r="B20" s="32"/>
      <c r="C20" s="123"/>
      <c r="D20" s="123"/>
      <c r="E20" s="123"/>
      <c r="F20" s="123"/>
      <c r="G20" s="123"/>
      <c r="H20" s="123"/>
      <c r="I20" s="123"/>
      <c r="J20" s="123"/>
      <c r="K20" s="123"/>
      <c r="L20" s="123"/>
      <c r="M20" s="123"/>
      <c r="N20" s="123"/>
    </row>
    <row r="21" spans="2:19" ht="13.5">
      <c r="B21" s="32" t="s">
        <v>260</v>
      </c>
      <c r="C21" s="90"/>
      <c r="D21" s="90"/>
      <c r="E21" s="90"/>
      <c r="F21" s="90"/>
      <c r="G21" s="90"/>
      <c r="H21" s="90"/>
      <c r="I21" s="90"/>
      <c r="J21" s="90"/>
      <c r="K21" s="90"/>
      <c r="L21" s="90"/>
      <c r="M21" s="90"/>
      <c r="N21" s="90"/>
    </row>
    <row r="22" spans="2:19" ht="13.5">
      <c r="B22" s="32" t="s">
        <v>215</v>
      </c>
      <c r="C22" s="90"/>
      <c r="D22" s="90"/>
      <c r="E22" s="90"/>
      <c r="F22" s="90"/>
      <c r="G22" s="90"/>
      <c r="H22" s="90"/>
      <c r="I22" s="90"/>
      <c r="J22" s="90"/>
      <c r="K22" s="90"/>
      <c r="L22" s="90"/>
      <c r="M22" s="90"/>
      <c r="N22" s="90"/>
    </row>
    <row r="23" spans="2:19" ht="13.5">
      <c r="B23" s="75" t="s">
        <v>178</v>
      </c>
      <c r="C23" s="91"/>
      <c r="D23" s="91"/>
      <c r="E23" s="91"/>
      <c r="F23" s="91"/>
      <c r="G23" s="91"/>
      <c r="H23" s="91"/>
      <c r="I23" s="91"/>
      <c r="J23" s="91"/>
      <c r="K23" s="91"/>
      <c r="L23" s="91"/>
      <c r="M23" s="91"/>
      <c r="N23" s="91"/>
    </row>
    <row r="24" spans="2:19">
      <c r="B24" s="719"/>
      <c r="C24" s="719"/>
      <c r="D24" s="719"/>
      <c r="E24" s="719"/>
      <c r="F24" s="719"/>
      <c r="G24" s="719"/>
      <c r="H24" s="719"/>
      <c r="I24" s="719"/>
      <c r="J24" s="719"/>
      <c r="K24" s="719"/>
      <c r="L24" s="719"/>
      <c r="M24" s="719"/>
      <c r="N24" s="719"/>
      <c r="O24" s="719"/>
      <c r="P24" s="719"/>
      <c r="R24" s="65"/>
    </row>
    <row r="25" spans="2:19" s="257" customFormat="1">
      <c r="B25" s="358"/>
      <c r="R25" s="259"/>
    </row>
    <row r="26" spans="2:19" s="257" customFormat="1">
      <c r="B26" s="358"/>
      <c r="C26" s="359"/>
      <c r="D26" s="359"/>
      <c r="E26" s="359"/>
      <c r="F26" s="359"/>
      <c r="G26" s="359"/>
      <c r="H26" s="359"/>
      <c r="I26" s="359"/>
      <c r="J26" s="359"/>
      <c r="K26" s="359"/>
      <c r="L26" s="359"/>
      <c r="M26" s="359"/>
      <c r="R26" s="259"/>
    </row>
    <row r="27" spans="2:19" s="257" customFormat="1">
      <c r="C27" s="360"/>
      <c r="D27" s="360"/>
      <c r="E27" s="360"/>
      <c r="F27" s="360"/>
      <c r="G27" s="360"/>
      <c r="H27" s="360"/>
      <c r="I27" s="360"/>
      <c r="J27" s="360"/>
      <c r="K27" s="360"/>
      <c r="L27" s="360"/>
      <c r="M27" s="360"/>
    </row>
    <row r="28" spans="2:19" s="257" customFormat="1">
      <c r="C28" s="360"/>
      <c r="D28" s="360"/>
      <c r="E28" s="360"/>
      <c r="F28" s="360"/>
      <c r="G28" s="360"/>
      <c r="H28" s="360"/>
      <c r="I28" s="360"/>
      <c r="J28" s="360"/>
      <c r="K28" s="360"/>
      <c r="L28" s="360"/>
      <c r="M28" s="360"/>
    </row>
    <row r="29" spans="2:19" s="257" customFormat="1">
      <c r="C29" s="360"/>
      <c r="D29" s="360"/>
      <c r="E29" s="360"/>
      <c r="F29" s="360"/>
      <c r="G29" s="360"/>
      <c r="H29" s="360"/>
      <c r="I29" s="360"/>
      <c r="J29" s="360"/>
      <c r="K29" s="360"/>
      <c r="L29" s="360"/>
      <c r="M29" s="360"/>
    </row>
    <row r="30" spans="2:19" s="257" customFormat="1">
      <c r="C30" s="361"/>
      <c r="D30" s="361"/>
      <c r="E30" s="361"/>
      <c r="F30" s="361"/>
      <c r="G30" s="361"/>
      <c r="H30" s="361"/>
      <c r="I30" s="361"/>
      <c r="J30" s="361"/>
      <c r="K30" s="361"/>
      <c r="L30" s="361"/>
      <c r="M30" s="361"/>
    </row>
    <row r="31" spans="2:19" s="257" customFormat="1">
      <c r="C31" s="360"/>
      <c r="D31" s="360"/>
      <c r="E31" s="360"/>
      <c r="F31" s="360"/>
      <c r="G31" s="360"/>
      <c r="H31" s="360"/>
      <c r="I31" s="360"/>
      <c r="J31" s="360"/>
      <c r="K31" s="360"/>
      <c r="L31" s="360"/>
      <c r="M31" s="360"/>
    </row>
    <row r="32" spans="2:19" s="257" customFormat="1">
      <c r="C32" s="360"/>
      <c r="D32" s="360"/>
      <c r="E32" s="360"/>
      <c r="F32" s="360"/>
      <c r="G32" s="360"/>
      <c r="H32" s="360"/>
      <c r="I32" s="360"/>
      <c r="J32" s="360"/>
      <c r="K32" s="360"/>
      <c r="L32" s="360"/>
      <c r="M32" s="360"/>
    </row>
    <row r="33" spans="3:14" s="257" customFormat="1">
      <c r="C33" s="360"/>
      <c r="D33" s="360"/>
      <c r="E33" s="360"/>
      <c r="F33" s="360"/>
      <c r="G33" s="360"/>
      <c r="H33" s="360"/>
      <c r="I33" s="360"/>
      <c r="J33" s="360"/>
      <c r="K33" s="360"/>
      <c r="L33" s="360"/>
      <c r="M33" s="360"/>
    </row>
    <row r="34" spans="3:14" s="257" customFormat="1">
      <c r="C34" s="360"/>
      <c r="D34" s="360"/>
      <c r="E34" s="360"/>
      <c r="F34" s="360"/>
      <c r="G34" s="360"/>
      <c r="H34" s="360"/>
      <c r="I34" s="360"/>
      <c r="J34" s="360"/>
      <c r="K34" s="360"/>
      <c r="L34" s="360"/>
      <c r="M34" s="360"/>
    </row>
    <row r="35" spans="3:14" s="257" customFormat="1">
      <c r="C35" s="360"/>
      <c r="D35" s="360"/>
      <c r="E35" s="360"/>
      <c r="F35" s="360"/>
      <c r="G35" s="360"/>
      <c r="H35" s="360"/>
      <c r="I35" s="360"/>
      <c r="J35" s="360"/>
      <c r="K35" s="360"/>
      <c r="L35" s="360"/>
      <c r="M35" s="360"/>
    </row>
    <row r="36" spans="3:14" s="257" customFormat="1"/>
    <row r="37" spans="3:14" s="257" customFormat="1">
      <c r="C37" s="360"/>
      <c r="D37" s="360"/>
      <c r="E37" s="360"/>
      <c r="F37" s="360"/>
      <c r="G37" s="360"/>
      <c r="H37" s="360"/>
      <c r="I37" s="360"/>
      <c r="J37" s="360"/>
      <c r="K37" s="360"/>
      <c r="L37" s="360"/>
      <c r="M37" s="360"/>
    </row>
    <row r="38" spans="3:14" s="257" customFormat="1">
      <c r="C38" s="360"/>
      <c r="D38" s="360"/>
      <c r="E38" s="360"/>
      <c r="F38" s="360"/>
      <c r="G38" s="360"/>
      <c r="H38" s="360"/>
      <c r="I38" s="360"/>
      <c r="J38" s="360"/>
      <c r="K38" s="360"/>
      <c r="L38" s="360"/>
      <c r="M38" s="360"/>
    </row>
    <row r="39" spans="3:14" s="257" customFormat="1">
      <c r="C39" s="360"/>
      <c r="D39" s="360"/>
      <c r="E39" s="360"/>
      <c r="F39" s="360"/>
      <c r="G39" s="360"/>
      <c r="H39" s="360"/>
      <c r="I39" s="360"/>
      <c r="J39" s="360"/>
      <c r="K39" s="360"/>
      <c r="L39" s="360"/>
      <c r="M39" s="360"/>
    </row>
    <row r="40" spans="3:14" s="257" customFormat="1">
      <c r="C40" s="360"/>
      <c r="D40" s="360"/>
      <c r="E40" s="360"/>
      <c r="F40" s="360"/>
      <c r="G40" s="360"/>
      <c r="H40" s="360"/>
      <c r="I40" s="360"/>
      <c r="J40" s="360"/>
      <c r="K40" s="360"/>
      <c r="L40" s="360"/>
      <c r="M40" s="360"/>
    </row>
    <row r="41" spans="3:14" s="257" customFormat="1">
      <c r="C41" s="360"/>
      <c r="D41" s="360"/>
      <c r="E41" s="360"/>
      <c r="F41" s="360"/>
      <c r="G41" s="360"/>
      <c r="H41" s="360"/>
      <c r="I41" s="360"/>
      <c r="J41" s="360"/>
      <c r="K41" s="360"/>
      <c r="L41" s="360"/>
      <c r="M41" s="360"/>
    </row>
    <row r="42" spans="3:14" s="257" customFormat="1">
      <c r="C42" s="360"/>
      <c r="D42" s="360"/>
      <c r="E42" s="360"/>
      <c r="F42" s="360"/>
      <c r="G42" s="360"/>
      <c r="H42" s="360"/>
      <c r="I42" s="360"/>
      <c r="J42" s="360"/>
      <c r="K42" s="360"/>
      <c r="L42" s="360"/>
      <c r="M42" s="360"/>
      <c r="N42" s="359"/>
    </row>
    <row r="43" spans="3:14" s="257" customFormat="1">
      <c r="C43" s="360"/>
      <c r="D43" s="360"/>
      <c r="E43" s="360"/>
      <c r="F43" s="360"/>
      <c r="G43" s="360"/>
      <c r="H43" s="360"/>
      <c r="I43" s="360"/>
      <c r="J43" s="360"/>
      <c r="K43" s="360"/>
      <c r="L43" s="360"/>
      <c r="M43" s="360"/>
      <c r="N43" s="359"/>
    </row>
    <row r="44" spans="3:14" s="257" customFormat="1">
      <c r="C44" s="360"/>
      <c r="D44" s="360"/>
      <c r="E44" s="360"/>
      <c r="F44" s="360"/>
      <c r="G44" s="360"/>
      <c r="H44" s="360"/>
      <c r="I44" s="360"/>
      <c r="J44" s="360"/>
      <c r="K44" s="360"/>
      <c r="L44" s="360"/>
      <c r="M44" s="360"/>
      <c r="N44" s="359"/>
    </row>
    <row r="45" spans="3:14" s="257" customFormat="1">
      <c r="C45" s="360"/>
      <c r="D45" s="360"/>
      <c r="E45" s="360"/>
      <c r="F45" s="360"/>
      <c r="G45" s="360"/>
      <c r="H45" s="360"/>
      <c r="I45" s="360"/>
      <c r="J45" s="360"/>
      <c r="K45" s="360"/>
      <c r="L45" s="360"/>
      <c r="M45" s="360"/>
      <c r="N45" s="359"/>
    </row>
    <row r="46" spans="3:14" s="257" customFormat="1">
      <c r="C46" s="360"/>
      <c r="D46" s="360"/>
      <c r="E46" s="360"/>
      <c r="F46" s="360"/>
      <c r="G46" s="360"/>
      <c r="H46" s="360"/>
      <c r="I46" s="360"/>
      <c r="J46" s="360"/>
      <c r="K46" s="360"/>
      <c r="L46" s="360"/>
      <c r="M46" s="360"/>
      <c r="N46" s="359"/>
    </row>
    <row r="47" spans="3:14" s="257" customFormat="1">
      <c r="C47" s="360"/>
      <c r="D47" s="360"/>
      <c r="E47" s="360"/>
      <c r="F47" s="360"/>
      <c r="G47" s="360"/>
      <c r="H47" s="360"/>
      <c r="I47" s="360"/>
      <c r="J47" s="360"/>
      <c r="K47" s="360"/>
      <c r="L47" s="360"/>
      <c r="M47" s="360"/>
      <c r="N47" s="359"/>
    </row>
    <row r="48" spans="3:14" s="257" customFormat="1">
      <c r="C48" s="360"/>
      <c r="D48" s="360"/>
      <c r="E48" s="360"/>
      <c r="F48" s="360"/>
      <c r="G48" s="360"/>
      <c r="H48" s="360"/>
      <c r="I48" s="360"/>
      <c r="J48" s="360"/>
      <c r="K48" s="360"/>
      <c r="L48" s="359"/>
      <c r="M48" s="359"/>
      <c r="N48" s="359"/>
    </row>
    <row r="49" spans="3:14" s="257" customFormat="1">
      <c r="C49" s="360"/>
      <c r="D49" s="360"/>
      <c r="E49" s="360"/>
      <c r="F49" s="360"/>
      <c r="G49" s="360"/>
      <c r="H49" s="359"/>
      <c r="I49" s="359"/>
      <c r="J49" s="359"/>
      <c r="K49" s="359"/>
      <c r="L49" s="359"/>
      <c r="M49" s="359"/>
      <c r="N49" s="359"/>
    </row>
    <row r="50" spans="3:14" s="257" customFormat="1">
      <c r="C50" s="360"/>
      <c r="D50" s="360"/>
      <c r="E50" s="360"/>
      <c r="F50" s="360"/>
      <c r="G50" s="360"/>
      <c r="H50" s="359"/>
      <c r="I50" s="359"/>
      <c r="J50" s="359"/>
      <c r="K50" s="359"/>
      <c r="L50" s="359"/>
      <c r="M50" s="359"/>
      <c r="N50" s="359"/>
    </row>
    <row r="51" spans="3:14" s="257" customFormat="1">
      <c r="C51" s="360"/>
      <c r="D51" s="360"/>
      <c r="E51" s="360"/>
      <c r="F51" s="360"/>
      <c r="G51" s="360"/>
      <c r="H51" s="359"/>
      <c r="I51" s="359"/>
      <c r="J51" s="359"/>
      <c r="K51" s="359"/>
      <c r="L51" s="359"/>
      <c r="M51" s="359"/>
      <c r="N51" s="359"/>
    </row>
    <row r="52" spans="3:14" s="257" customFormat="1">
      <c r="C52" s="359"/>
      <c r="D52" s="359"/>
      <c r="E52" s="359"/>
      <c r="F52" s="359"/>
      <c r="G52" s="359"/>
      <c r="H52" s="359"/>
      <c r="I52" s="359"/>
      <c r="J52" s="359"/>
      <c r="K52" s="359"/>
      <c r="L52" s="359"/>
      <c r="M52" s="359"/>
      <c r="N52" s="359"/>
    </row>
    <row r="53" spans="3:14" s="257" customFormat="1">
      <c r="C53" s="359"/>
      <c r="D53" s="359"/>
      <c r="E53" s="359"/>
      <c r="F53" s="359"/>
      <c r="G53" s="359"/>
      <c r="H53" s="359"/>
      <c r="I53" s="359"/>
      <c r="J53" s="359"/>
      <c r="K53" s="359"/>
      <c r="L53" s="359"/>
      <c r="M53" s="359"/>
      <c r="N53" s="359"/>
    </row>
    <row r="54" spans="3:14" s="257" customFormat="1">
      <c r="C54" s="359"/>
      <c r="D54" s="359"/>
      <c r="E54" s="359"/>
      <c r="F54" s="359"/>
      <c r="G54" s="359"/>
      <c r="H54" s="359"/>
      <c r="I54" s="359"/>
      <c r="J54" s="359"/>
      <c r="K54" s="359"/>
      <c r="L54" s="359"/>
      <c r="M54" s="359"/>
      <c r="N54" s="359"/>
    </row>
    <row r="55" spans="3:14" s="257" customFormat="1">
      <c r="C55" s="359"/>
      <c r="D55" s="359"/>
      <c r="E55" s="359"/>
      <c r="F55" s="359"/>
      <c r="G55" s="359"/>
      <c r="H55" s="359"/>
      <c r="I55" s="359"/>
      <c r="J55" s="359"/>
      <c r="K55" s="359"/>
      <c r="L55" s="359"/>
      <c r="M55" s="359"/>
      <c r="N55" s="359"/>
    </row>
    <row r="56" spans="3:14" s="257" customFormat="1">
      <c r="C56" s="359"/>
      <c r="D56" s="359"/>
      <c r="E56" s="359"/>
      <c r="F56" s="359"/>
      <c r="G56" s="359"/>
      <c r="H56" s="359"/>
      <c r="I56" s="359"/>
      <c r="J56" s="359"/>
      <c r="K56" s="359"/>
      <c r="L56" s="359"/>
      <c r="M56" s="359"/>
      <c r="N56" s="359"/>
    </row>
    <row r="57" spans="3:14" s="257" customFormat="1">
      <c r="C57" s="359"/>
      <c r="D57" s="359"/>
      <c r="E57" s="359"/>
      <c r="F57" s="359"/>
      <c r="G57" s="359"/>
      <c r="H57" s="359"/>
      <c r="I57" s="359"/>
      <c r="J57" s="359"/>
      <c r="K57" s="359"/>
      <c r="L57" s="359"/>
      <c r="M57" s="359"/>
      <c r="N57" s="359"/>
    </row>
    <row r="58" spans="3:14" s="257" customFormat="1"/>
    <row r="59" spans="3:14" s="257" customFormat="1"/>
    <row r="60" spans="3:14" s="257" customFormat="1"/>
    <row r="61" spans="3:14" s="257" customFormat="1"/>
    <row r="62" spans="3:14" s="257" customFormat="1"/>
    <row r="63" spans="3:14" s="257" customFormat="1"/>
    <row r="64" spans="3:14" s="257" customFormat="1"/>
    <row r="65" s="257" customFormat="1"/>
    <row r="66" s="257" customFormat="1"/>
    <row r="67" s="257" customFormat="1"/>
    <row r="68" s="257" customFormat="1"/>
    <row r="69" s="257" customFormat="1"/>
    <row r="70" s="257" customFormat="1"/>
    <row r="71" s="257" customFormat="1"/>
    <row r="72" s="257" customFormat="1"/>
    <row r="73" s="257" customFormat="1"/>
    <row r="74" s="257" customFormat="1"/>
    <row r="75" s="257" customFormat="1"/>
    <row r="76" s="257" customFormat="1"/>
    <row r="77" s="257" customFormat="1"/>
    <row r="78" s="257" customFormat="1"/>
    <row r="79" s="257" customFormat="1"/>
    <row r="80" s="257" customFormat="1"/>
    <row r="81" s="257" customFormat="1"/>
    <row r="82" s="257" customFormat="1"/>
    <row r="83" s="257" customFormat="1"/>
    <row r="84" s="257" customFormat="1"/>
    <row r="85" s="257" customFormat="1"/>
    <row r="86" s="257" customFormat="1"/>
    <row r="87" s="257" customFormat="1"/>
    <row r="88" s="257" customFormat="1"/>
    <row r="89" s="257" customFormat="1"/>
    <row r="90" s="257" customFormat="1"/>
    <row r="91" s="257" customFormat="1"/>
    <row r="92" s="257" customFormat="1"/>
  </sheetData>
  <sheetProtection sheet="1" objects="1" scenarios="1"/>
  <mergeCells count="4">
    <mergeCell ref="A1:O1"/>
    <mergeCell ref="A2:O2"/>
    <mergeCell ref="A3:O3"/>
    <mergeCell ref="B24:P24"/>
  </mergeCells>
  <pageMargins left="0.7" right="0.7" top="0.25" bottom="0.44" header="0.3" footer="0.3"/>
  <pageSetup scale="67"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72"/>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55" customWidth="1"/>
    <col min="2" max="2" width="2" style="55" customWidth="1"/>
    <col min="3" max="3" width="2.7109375" style="55" customWidth="1"/>
    <col min="4" max="4" width="45.7109375" style="55" customWidth="1"/>
    <col min="5" max="16" width="9.7109375" style="55" customWidth="1"/>
    <col min="17" max="17" width="1.7109375" style="55" customWidth="1"/>
    <col min="18" max="16384" width="11.42578125" style="55"/>
  </cols>
  <sheetData>
    <row r="1" spans="2:17">
      <c r="B1" s="730" t="s">
        <v>39</v>
      </c>
      <c r="C1" s="730"/>
      <c r="D1" s="730"/>
      <c r="E1" s="730"/>
      <c r="F1" s="730"/>
      <c r="G1" s="730"/>
      <c r="H1" s="730"/>
      <c r="I1" s="730"/>
      <c r="J1" s="730"/>
      <c r="K1" s="730"/>
      <c r="L1" s="730"/>
      <c r="M1" s="730"/>
      <c r="N1" s="730"/>
      <c r="O1" s="730"/>
      <c r="P1" s="730"/>
      <c r="Q1" s="730"/>
    </row>
    <row r="2" spans="2:17">
      <c r="B2" s="730" t="s">
        <v>226</v>
      </c>
      <c r="C2" s="730"/>
      <c r="D2" s="730"/>
      <c r="E2" s="730"/>
      <c r="F2" s="730"/>
      <c r="G2" s="730"/>
      <c r="H2" s="730"/>
      <c r="I2" s="730"/>
      <c r="J2" s="730"/>
      <c r="K2" s="730"/>
      <c r="L2" s="730"/>
      <c r="M2" s="730"/>
      <c r="N2" s="730"/>
      <c r="O2" s="730"/>
      <c r="P2" s="730"/>
      <c r="Q2" s="730"/>
    </row>
    <row r="3" spans="2:17" ht="12.75" customHeight="1">
      <c r="B3" s="730" t="s">
        <v>224</v>
      </c>
      <c r="C3" s="730"/>
      <c r="D3" s="730"/>
      <c r="E3" s="730"/>
      <c r="F3" s="730"/>
      <c r="G3" s="730"/>
      <c r="H3" s="730"/>
      <c r="I3" s="730"/>
      <c r="J3" s="730"/>
      <c r="K3" s="730"/>
      <c r="L3" s="730"/>
      <c r="M3" s="730"/>
      <c r="N3" s="730"/>
      <c r="O3" s="730"/>
      <c r="P3" s="730"/>
      <c r="Q3" s="730"/>
    </row>
    <row r="4" spans="2:17">
      <c r="E4" s="79"/>
      <c r="F4" s="79"/>
      <c r="G4" s="79"/>
      <c r="H4" s="79"/>
      <c r="I4" s="79"/>
      <c r="J4" s="79"/>
      <c r="K4" s="79"/>
      <c r="L4" s="79"/>
      <c r="M4" s="79"/>
      <c r="N4" s="79"/>
      <c r="O4" s="79"/>
      <c r="P4" s="79"/>
    </row>
    <row r="5" spans="2:17">
      <c r="E5" s="79"/>
      <c r="F5" s="79"/>
      <c r="G5" s="79"/>
      <c r="H5" s="79"/>
      <c r="I5" s="79"/>
      <c r="J5" s="79"/>
      <c r="K5" s="79"/>
      <c r="L5" s="79"/>
      <c r="M5" s="79"/>
      <c r="N5" s="79"/>
      <c r="O5" s="79"/>
      <c r="P5" s="79"/>
    </row>
    <row r="6" spans="2:17" ht="12.75" customHeight="1">
      <c r="E6" s="80" t="s">
        <v>3</v>
      </c>
      <c r="F6" s="80" t="s">
        <v>4</v>
      </c>
      <c r="G6" s="80" t="s">
        <v>5</v>
      </c>
      <c r="H6" s="80" t="s">
        <v>6</v>
      </c>
      <c r="I6" s="80" t="s">
        <v>3</v>
      </c>
      <c r="J6" s="80" t="s">
        <v>4</v>
      </c>
      <c r="K6" s="80" t="s">
        <v>5</v>
      </c>
      <c r="L6" s="80" t="s">
        <v>6</v>
      </c>
      <c r="M6" s="80" t="s">
        <v>3</v>
      </c>
      <c r="N6" s="80" t="s">
        <v>4</v>
      </c>
      <c r="O6" s="80" t="s">
        <v>5</v>
      </c>
      <c r="P6" s="80" t="s">
        <v>6</v>
      </c>
    </row>
    <row r="7" spans="2:17" ht="12.75" customHeight="1" thickBot="1">
      <c r="E7" s="80" t="s">
        <v>157</v>
      </c>
      <c r="F7" s="80" t="s">
        <v>157</v>
      </c>
      <c r="G7" s="80" t="s">
        <v>157</v>
      </c>
      <c r="H7" s="80" t="s">
        <v>157</v>
      </c>
      <c r="I7" s="80" t="s">
        <v>173</v>
      </c>
      <c r="J7" s="80" t="s">
        <v>173</v>
      </c>
      <c r="K7" s="80" t="s">
        <v>173</v>
      </c>
      <c r="L7" s="80" t="s">
        <v>173</v>
      </c>
      <c r="M7" s="80" t="s">
        <v>213</v>
      </c>
      <c r="N7" s="80" t="s">
        <v>213</v>
      </c>
      <c r="O7" s="80" t="s">
        <v>213</v>
      </c>
      <c r="P7" s="80" t="s">
        <v>213</v>
      </c>
    </row>
    <row r="8" spans="2:17" s="60" customFormat="1">
      <c r="B8" s="59" t="s">
        <v>97</v>
      </c>
      <c r="E8" s="83"/>
      <c r="F8" s="83"/>
      <c r="G8" s="83"/>
      <c r="H8" s="83"/>
      <c r="I8" s="83"/>
      <c r="J8" s="83"/>
      <c r="K8" s="83"/>
      <c r="L8" s="83"/>
      <c r="M8" s="83"/>
      <c r="N8" s="83"/>
      <c r="O8" s="83"/>
      <c r="P8" s="83"/>
    </row>
    <row r="9" spans="2:17">
      <c r="C9" s="55" t="s">
        <v>80</v>
      </c>
      <c r="E9" s="407">
        <v>817</v>
      </c>
      <c r="F9" s="512">
        <v>565</v>
      </c>
      <c r="G9" s="512">
        <v>347</v>
      </c>
      <c r="H9" s="512">
        <v>808</v>
      </c>
      <c r="I9" s="512">
        <v>677</v>
      </c>
      <c r="J9" s="512">
        <v>407</v>
      </c>
      <c r="K9" s="512">
        <v>241</v>
      </c>
      <c r="L9" s="512">
        <v>595</v>
      </c>
      <c r="M9" s="512">
        <v>594</v>
      </c>
      <c r="N9" s="512">
        <v>655</v>
      </c>
      <c r="O9" s="512">
        <v>695</v>
      </c>
      <c r="P9" s="245">
        <v>840</v>
      </c>
    </row>
    <row r="10" spans="2:17" ht="12" customHeight="1">
      <c r="C10" s="55" t="s">
        <v>125</v>
      </c>
      <c r="E10" s="153">
        <v>519</v>
      </c>
      <c r="F10" s="513">
        <v>451</v>
      </c>
      <c r="G10" s="513">
        <v>482</v>
      </c>
      <c r="H10" s="513">
        <v>727</v>
      </c>
      <c r="I10" s="513">
        <v>494</v>
      </c>
      <c r="J10" s="513">
        <v>361</v>
      </c>
      <c r="K10" s="513">
        <v>341</v>
      </c>
      <c r="L10" s="513">
        <v>521</v>
      </c>
      <c r="M10" s="513">
        <v>498</v>
      </c>
      <c r="N10" s="513">
        <v>482</v>
      </c>
      <c r="O10" s="513">
        <v>514</v>
      </c>
      <c r="P10" s="243">
        <v>561</v>
      </c>
    </row>
    <row r="11" spans="2:17" ht="13.5">
      <c r="C11" s="55" t="s">
        <v>126</v>
      </c>
      <c r="E11" s="153">
        <v>536</v>
      </c>
      <c r="F11" s="513">
        <v>521</v>
      </c>
      <c r="G11" s="513">
        <v>523</v>
      </c>
      <c r="H11" s="513">
        <v>596</v>
      </c>
      <c r="I11" s="513">
        <v>535</v>
      </c>
      <c r="J11" s="513">
        <v>511</v>
      </c>
      <c r="K11" s="513">
        <v>525</v>
      </c>
      <c r="L11" s="513">
        <v>633</v>
      </c>
      <c r="M11" s="513">
        <v>570</v>
      </c>
      <c r="N11" s="513">
        <v>622</v>
      </c>
      <c r="O11" s="513">
        <v>661</v>
      </c>
      <c r="P11" s="243">
        <v>707</v>
      </c>
    </row>
    <row r="12" spans="2:17" ht="13.5">
      <c r="C12" s="55" t="s">
        <v>127</v>
      </c>
      <c r="E12" s="408">
        <v>93</v>
      </c>
      <c r="F12" s="514">
        <v>104</v>
      </c>
      <c r="G12" s="514">
        <v>160</v>
      </c>
      <c r="H12" s="514">
        <v>250</v>
      </c>
      <c r="I12" s="514">
        <v>119</v>
      </c>
      <c r="J12" s="514">
        <v>117</v>
      </c>
      <c r="K12" s="514">
        <v>175</v>
      </c>
      <c r="L12" s="514">
        <v>237</v>
      </c>
      <c r="M12" s="514">
        <v>126</v>
      </c>
      <c r="N12" s="514">
        <v>173</v>
      </c>
      <c r="O12" s="514">
        <v>84</v>
      </c>
      <c r="P12" s="246">
        <v>305</v>
      </c>
    </row>
    <row r="13" spans="2:17" ht="12.75" thickBot="1">
      <c r="C13" s="55" t="s">
        <v>96</v>
      </c>
      <c r="E13" s="406">
        <f t="shared" ref="E13" si="0">SUM(E9:E12)</f>
        <v>1965</v>
      </c>
      <c r="F13" s="515">
        <f t="shared" ref="F13:G13" si="1">SUM(F9:F12)</f>
        <v>1641</v>
      </c>
      <c r="G13" s="515">
        <f t="shared" si="1"/>
        <v>1512</v>
      </c>
      <c r="H13" s="515">
        <f t="shared" ref="H13:I13" si="2">SUM(H9:H12)</f>
        <v>2381</v>
      </c>
      <c r="I13" s="515">
        <f t="shared" si="2"/>
        <v>1825</v>
      </c>
      <c r="J13" s="515">
        <f t="shared" ref="J13:K13" si="3">SUM(J9:J12)</f>
        <v>1396</v>
      </c>
      <c r="K13" s="515">
        <f t="shared" si="3"/>
        <v>1282</v>
      </c>
      <c r="L13" s="515">
        <f t="shared" ref="L13:M13" si="4">SUM(L9:L12)</f>
        <v>1986</v>
      </c>
      <c r="M13" s="515">
        <f t="shared" si="4"/>
        <v>1788</v>
      </c>
      <c r="N13" s="515">
        <f t="shared" ref="N13:O13" si="5">SUM(N9:N12)</f>
        <v>1932</v>
      </c>
      <c r="O13" s="515">
        <f t="shared" si="5"/>
        <v>1954</v>
      </c>
      <c r="P13" s="244">
        <f t="shared" ref="P13" si="6">SUM(P9:P12)</f>
        <v>2413</v>
      </c>
    </row>
    <row r="14" spans="2:17" ht="12.75" thickTop="1">
      <c r="E14" s="153"/>
      <c r="F14" s="513"/>
      <c r="G14" s="513"/>
      <c r="H14" s="513"/>
      <c r="I14" s="513"/>
      <c r="J14" s="513"/>
      <c r="K14" s="513"/>
      <c r="L14" s="513"/>
      <c r="M14" s="513"/>
      <c r="N14" s="513"/>
      <c r="O14" s="513"/>
      <c r="P14" s="243"/>
    </row>
    <row r="15" spans="2:17">
      <c r="B15" s="722" t="s">
        <v>107</v>
      </c>
      <c r="C15" s="722"/>
      <c r="D15" s="722"/>
      <c r="E15" s="153"/>
      <c r="F15" s="513"/>
      <c r="G15" s="513"/>
      <c r="H15" s="513"/>
      <c r="I15" s="513"/>
      <c r="J15" s="513"/>
      <c r="K15" s="513"/>
      <c r="L15" s="513"/>
      <c r="M15" s="513"/>
      <c r="N15" s="513"/>
      <c r="O15" s="513"/>
      <c r="P15" s="243"/>
    </row>
    <row r="16" spans="2:17">
      <c r="C16" s="55" t="s">
        <v>80</v>
      </c>
      <c r="E16" s="58">
        <v>-510</v>
      </c>
      <c r="F16" s="516">
        <v>-232</v>
      </c>
      <c r="G16" s="516">
        <v>20</v>
      </c>
      <c r="H16" s="516">
        <v>455</v>
      </c>
      <c r="I16" s="516">
        <v>-398</v>
      </c>
      <c r="J16" s="516">
        <v>-146</v>
      </c>
      <c r="K16" s="516">
        <v>-45</v>
      </c>
      <c r="L16" s="516">
        <v>536</v>
      </c>
      <c r="M16" s="516">
        <v>-231</v>
      </c>
      <c r="N16" s="516">
        <v>58</v>
      </c>
      <c r="O16" s="516">
        <v>-129</v>
      </c>
      <c r="P16" s="247">
        <v>432</v>
      </c>
    </row>
    <row r="17" spans="3:17" ht="12" customHeight="1">
      <c r="C17" s="55" t="s">
        <v>125</v>
      </c>
      <c r="E17" s="58">
        <v>-69</v>
      </c>
      <c r="F17" s="516">
        <v>-28</v>
      </c>
      <c r="G17" s="516">
        <v>117</v>
      </c>
      <c r="H17" s="516">
        <v>-10</v>
      </c>
      <c r="I17" s="516">
        <v>-149</v>
      </c>
      <c r="J17" s="516">
        <v>-50</v>
      </c>
      <c r="K17" s="516">
        <v>-21</v>
      </c>
      <c r="L17" s="516">
        <v>165</v>
      </c>
      <c r="M17" s="516">
        <v>-19</v>
      </c>
      <c r="N17" s="516">
        <v>37</v>
      </c>
      <c r="O17" s="516">
        <v>-45</v>
      </c>
      <c r="P17" s="247">
        <v>207</v>
      </c>
    </row>
    <row r="18" spans="3:17" ht="13.5">
      <c r="C18" s="55" t="s">
        <v>126</v>
      </c>
      <c r="D18" s="79"/>
      <c r="E18" s="58">
        <v>-9</v>
      </c>
      <c r="F18" s="516">
        <v>-4</v>
      </c>
      <c r="G18" s="516">
        <v>8</v>
      </c>
      <c r="H18" s="516">
        <v>3</v>
      </c>
      <c r="I18" s="516">
        <v>-14</v>
      </c>
      <c r="J18" s="516">
        <v>8</v>
      </c>
      <c r="K18" s="516">
        <v>-2</v>
      </c>
      <c r="L18" s="516">
        <v>16</v>
      </c>
      <c r="M18" s="516">
        <v>-8</v>
      </c>
      <c r="N18" s="516">
        <v>53</v>
      </c>
      <c r="O18" s="516">
        <v>-13</v>
      </c>
      <c r="P18" s="247">
        <v>9</v>
      </c>
    </row>
    <row r="19" spans="3:17" ht="13.5">
      <c r="C19" s="55" t="s">
        <v>127</v>
      </c>
      <c r="D19" s="79"/>
      <c r="E19" s="58">
        <v>7</v>
      </c>
      <c r="F19" s="516">
        <v>8</v>
      </c>
      <c r="G19" s="516">
        <v>1</v>
      </c>
      <c r="H19" s="516">
        <v>6</v>
      </c>
      <c r="I19" s="516">
        <v>-6</v>
      </c>
      <c r="J19" s="516">
        <v>-1</v>
      </c>
      <c r="K19" s="516">
        <v>0</v>
      </c>
      <c r="L19" s="516">
        <v>5</v>
      </c>
      <c r="M19" s="516">
        <v>-8</v>
      </c>
      <c r="N19" s="516">
        <v>-2</v>
      </c>
      <c r="O19" s="516">
        <v>0</v>
      </c>
      <c r="P19" s="247">
        <v>-10</v>
      </c>
    </row>
    <row r="20" spans="3:17" ht="12.75" thickBot="1">
      <c r="C20" s="55" t="s">
        <v>87</v>
      </c>
      <c r="E20" s="406">
        <f t="shared" ref="E20" si="7">SUM(E16:E19)</f>
        <v>-581</v>
      </c>
      <c r="F20" s="515">
        <f t="shared" ref="F20:G20" si="8">SUM(F16:F19)</f>
        <v>-256</v>
      </c>
      <c r="G20" s="515">
        <f t="shared" si="8"/>
        <v>146</v>
      </c>
      <c r="H20" s="515">
        <f t="shared" ref="H20:I20" si="9">SUM(H16:H19)</f>
        <v>454</v>
      </c>
      <c r="I20" s="515">
        <f t="shared" si="9"/>
        <v>-567</v>
      </c>
      <c r="J20" s="515">
        <f t="shared" ref="J20:K20" si="10">SUM(J16:J19)</f>
        <v>-189</v>
      </c>
      <c r="K20" s="515">
        <f t="shared" si="10"/>
        <v>-68</v>
      </c>
      <c r="L20" s="515">
        <f t="shared" ref="L20:M20" si="11">SUM(L16:L19)</f>
        <v>722</v>
      </c>
      <c r="M20" s="515">
        <f t="shared" si="11"/>
        <v>-266</v>
      </c>
      <c r="N20" s="515">
        <f t="shared" ref="N20:O20" si="12">SUM(N16:N19)</f>
        <v>146</v>
      </c>
      <c r="O20" s="515">
        <f t="shared" si="12"/>
        <v>-187</v>
      </c>
      <c r="P20" s="244">
        <f t="shared" ref="P20" si="13">SUM(P16:P19)</f>
        <v>638</v>
      </c>
    </row>
    <row r="21" spans="3:17" ht="12.75" thickTop="1">
      <c r="E21" s="102"/>
      <c r="F21" s="102"/>
      <c r="G21" s="102"/>
      <c r="H21" s="102"/>
      <c r="I21" s="102"/>
      <c r="J21" s="102"/>
      <c r="K21" s="102"/>
      <c r="L21" s="102"/>
      <c r="M21" s="102"/>
      <c r="N21" s="102"/>
      <c r="O21" s="102"/>
      <c r="P21" s="102"/>
    </row>
    <row r="22" spans="3:17">
      <c r="E22" s="102"/>
      <c r="F22" s="102"/>
      <c r="G22" s="102"/>
      <c r="H22" s="102"/>
      <c r="I22" s="102"/>
      <c r="J22" s="102"/>
      <c r="K22" s="102"/>
      <c r="L22" s="102"/>
      <c r="M22" s="102"/>
      <c r="N22" s="102"/>
      <c r="O22" s="102"/>
      <c r="P22" s="102"/>
    </row>
    <row r="23" spans="3:17" ht="13.5">
      <c r="C23" s="103" t="s">
        <v>161</v>
      </c>
      <c r="E23" s="102"/>
      <c r="F23" s="102"/>
      <c r="G23" s="102"/>
      <c r="H23" s="102"/>
      <c r="I23" s="102"/>
      <c r="J23" s="102"/>
      <c r="K23" s="102"/>
      <c r="L23" s="102"/>
      <c r="M23" s="102"/>
      <c r="N23" s="102"/>
      <c r="O23" s="102"/>
      <c r="P23" s="102"/>
    </row>
    <row r="24" spans="3:17" ht="13.5">
      <c r="C24" s="32" t="s">
        <v>215</v>
      </c>
      <c r="E24" s="102"/>
      <c r="F24" s="102"/>
      <c r="G24" s="102"/>
      <c r="H24" s="102"/>
      <c r="I24" s="102"/>
      <c r="J24" s="102"/>
      <c r="K24" s="102"/>
      <c r="L24" s="102"/>
      <c r="M24" s="102"/>
      <c r="N24" s="102"/>
      <c r="O24" s="102"/>
      <c r="P24" s="102"/>
    </row>
    <row r="25" spans="3:17" ht="13.5">
      <c r="C25" s="75" t="s">
        <v>178</v>
      </c>
      <c r="E25" s="102"/>
      <c r="F25" s="102"/>
      <c r="G25" s="102"/>
      <c r="H25" s="102"/>
      <c r="I25" s="102"/>
      <c r="J25" s="102"/>
      <c r="K25" s="102"/>
      <c r="L25" s="102"/>
      <c r="M25" s="102"/>
      <c r="N25" s="102"/>
      <c r="O25" s="102"/>
      <c r="P25" s="102"/>
    </row>
    <row r="26" spans="3:17">
      <c r="C26" s="719"/>
      <c r="D26" s="719"/>
      <c r="E26" s="719"/>
      <c r="F26" s="719"/>
      <c r="G26" s="719"/>
      <c r="H26" s="719"/>
      <c r="I26" s="719"/>
      <c r="J26" s="719"/>
      <c r="K26" s="719"/>
      <c r="L26" s="719"/>
      <c r="M26" s="719"/>
      <c r="N26" s="719"/>
      <c r="O26" s="719"/>
      <c r="P26" s="719"/>
      <c r="Q26" s="719"/>
    </row>
    <row r="27" spans="3:17">
      <c r="E27" s="711"/>
      <c r="F27" s="711"/>
      <c r="G27" s="711"/>
      <c r="H27" s="711"/>
      <c r="I27" s="711"/>
      <c r="J27" s="711"/>
      <c r="K27" s="711"/>
      <c r="L27" s="711"/>
      <c r="M27" s="711"/>
      <c r="N27" s="711"/>
      <c r="O27" s="711"/>
      <c r="P27" s="102"/>
    </row>
    <row r="28" spans="3:17" s="237" customFormat="1" ht="13.5" customHeight="1">
      <c r="C28" s="356"/>
      <c r="D28" s="356"/>
      <c r="E28" s="712"/>
      <c r="F28" s="712"/>
      <c r="G28" s="712"/>
      <c r="H28" s="712"/>
      <c r="I28" s="712"/>
      <c r="J28" s="712"/>
      <c r="K28" s="712"/>
      <c r="L28" s="712"/>
      <c r="M28" s="712"/>
      <c r="N28" s="712"/>
      <c r="O28" s="712"/>
      <c r="P28" s="356"/>
      <c r="Q28" s="356"/>
    </row>
    <row r="29" spans="3:17" s="237" customFormat="1" ht="13.5">
      <c r="C29" s="357"/>
      <c r="E29" s="354"/>
      <c r="F29" s="354"/>
      <c r="G29" s="354"/>
      <c r="H29" s="354"/>
      <c r="I29" s="354"/>
      <c r="J29" s="354"/>
      <c r="K29" s="354"/>
      <c r="L29" s="354"/>
      <c r="M29" s="354"/>
      <c r="N29" s="354"/>
      <c r="O29" s="354"/>
    </row>
    <row r="30" spans="3:17" s="237" customFormat="1">
      <c r="E30" s="354"/>
      <c r="F30" s="354"/>
      <c r="G30" s="354"/>
      <c r="H30" s="354"/>
      <c r="I30" s="354"/>
      <c r="J30" s="354"/>
      <c r="K30" s="354"/>
      <c r="L30" s="354"/>
      <c r="M30" s="354"/>
      <c r="N30" s="354"/>
      <c r="O30" s="354"/>
    </row>
    <row r="31" spans="3:17" s="237" customFormat="1">
      <c r="C31" s="341"/>
      <c r="E31" s="354"/>
      <c r="F31" s="354"/>
      <c r="G31" s="354"/>
      <c r="H31" s="354"/>
      <c r="I31" s="354"/>
      <c r="J31" s="354"/>
      <c r="K31" s="354"/>
      <c r="L31" s="354"/>
      <c r="M31" s="354"/>
      <c r="N31" s="354"/>
      <c r="O31" s="354"/>
    </row>
    <row r="32" spans="3:17" s="237" customFormat="1">
      <c r="E32" s="354"/>
      <c r="F32" s="354"/>
      <c r="G32" s="354"/>
      <c r="H32" s="354"/>
      <c r="I32" s="354"/>
      <c r="J32" s="354"/>
      <c r="K32" s="354"/>
      <c r="L32" s="354"/>
      <c r="M32" s="354"/>
      <c r="N32" s="354"/>
      <c r="O32" s="354"/>
    </row>
    <row r="33" spans="5:15" s="237" customFormat="1">
      <c r="E33" s="354"/>
      <c r="F33" s="354"/>
      <c r="G33" s="354"/>
      <c r="H33" s="354"/>
      <c r="I33" s="354"/>
      <c r="J33" s="354"/>
      <c r="K33" s="354"/>
      <c r="L33" s="354"/>
      <c r="M33" s="354"/>
      <c r="N33" s="354"/>
      <c r="O33" s="354"/>
    </row>
    <row r="34" spans="5:15" s="237" customFormat="1">
      <c r="E34" s="354"/>
      <c r="F34" s="354"/>
      <c r="G34" s="354"/>
      <c r="H34" s="354"/>
      <c r="I34" s="354"/>
      <c r="J34" s="354"/>
      <c r="K34" s="354"/>
      <c r="L34" s="354"/>
      <c r="M34" s="354"/>
      <c r="N34" s="354"/>
      <c r="O34" s="354"/>
    </row>
    <row r="35" spans="5:15" s="237" customFormat="1">
      <c r="E35" s="354"/>
      <c r="F35" s="354"/>
      <c r="G35" s="354"/>
      <c r="H35" s="354"/>
      <c r="I35" s="354"/>
      <c r="J35" s="354"/>
      <c r="K35" s="354"/>
      <c r="L35" s="354"/>
      <c r="M35" s="354"/>
      <c r="N35" s="354"/>
      <c r="O35" s="354"/>
    </row>
    <row r="36" spans="5:15" s="237" customFormat="1">
      <c r="E36" s="354"/>
      <c r="F36" s="354"/>
      <c r="G36" s="354"/>
      <c r="H36" s="354"/>
      <c r="I36" s="354"/>
      <c r="J36" s="354"/>
      <c r="K36" s="354"/>
      <c r="L36" s="354"/>
      <c r="M36" s="354"/>
      <c r="N36" s="354"/>
      <c r="O36" s="354"/>
    </row>
    <row r="37" spans="5:15" s="237" customFormat="1">
      <c r="E37" s="354"/>
      <c r="F37" s="354"/>
      <c r="G37" s="354"/>
      <c r="H37" s="354"/>
      <c r="I37" s="354"/>
      <c r="J37" s="354"/>
      <c r="K37" s="354"/>
      <c r="L37" s="354"/>
      <c r="M37" s="354"/>
      <c r="N37" s="354"/>
      <c r="O37" s="354"/>
    </row>
    <row r="38" spans="5:15" s="237" customFormat="1">
      <c r="E38" s="354"/>
      <c r="F38" s="354"/>
      <c r="G38" s="354"/>
      <c r="H38" s="354"/>
      <c r="I38" s="354"/>
      <c r="J38" s="354"/>
      <c r="K38" s="354"/>
      <c r="L38" s="354"/>
      <c r="M38" s="354"/>
      <c r="N38" s="354"/>
      <c r="O38" s="354"/>
    </row>
    <row r="39" spans="5:15" s="237" customFormat="1">
      <c r="E39" s="354"/>
      <c r="F39" s="354"/>
      <c r="G39" s="354"/>
      <c r="H39" s="354"/>
      <c r="I39" s="354"/>
      <c r="J39" s="354"/>
      <c r="K39" s="354"/>
      <c r="L39" s="354"/>
      <c r="M39" s="354"/>
    </row>
    <row r="40" spans="5:15" s="237" customFormat="1">
      <c r="E40" s="353"/>
      <c r="F40" s="353"/>
      <c r="G40" s="353"/>
      <c r="H40" s="353"/>
      <c r="I40" s="353"/>
      <c r="J40" s="353"/>
      <c r="K40" s="353"/>
      <c r="L40" s="353"/>
      <c r="M40" s="353"/>
      <c r="N40" s="353"/>
      <c r="O40" s="353"/>
    </row>
    <row r="41" spans="5:15" s="237" customFormat="1">
      <c r="E41" s="353"/>
      <c r="F41" s="353"/>
      <c r="G41" s="353"/>
      <c r="H41" s="353"/>
      <c r="I41" s="353"/>
      <c r="J41" s="353"/>
      <c r="K41" s="353"/>
      <c r="L41" s="353"/>
      <c r="M41" s="353"/>
      <c r="N41" s="353"/>
      <c r="O41" s="353"/>
    </row>
    <row r="42" spans="5:15" s="237" customFormat="1">
      <c r="E42" s="353"/>
      <c r="F42" s="353"/>
      <c r="G42" s="353"/>
      <c r="H42" s="353"/>
      <c r="I42" s="353"/>
      <c r="J42" s="353"/>
      <c r="K42" s="353"/>
      <c r="L42" s="353"/>
      <c r="M42" s="353"/>
      <c r="N42" s="353"/>
      <c r="O42" s="353"/>
    </row>
    <row r="43" spans="5:15" s="237" customFormat="1">
      <c r="E43" s="353"/>
      <c r="F43" s="353"/>
      <c r="G43" s="353"/>
      <c r="H43" s="353"/>
      <c r="I43" s="353"/>
      <c r="J43" s="353"/>
      <c r="K43" s="353"/>
      <c r="L43" s="353"/>
      <c r="M43" s="353"/>
      <c r="N43" s="353"/>
      <c r="O43" s="353"/>
    </row>
    <row r="44" spans="5:15" s="237" customFormat="1">
      <c r="E44" s="353"/>
      <c r="F44" s="353"/>
      <c r="G44" s="353"/>
      <c r="H44" s="353"/>
      <c r="I44" s="353"/>
      <c r="J44" s="353"/>
      <c r="K44" s="353"/>
      <c r="L44" s="353"/>
      <c r="M44" s="353"/>
      <c r="N44" s="353"/>
      <c r="O44" s="353"/>
    </row>
    <row r="45" spans="5:15" s="237" customFormat="1">
      <c r="E45" s="353"/>
      <c r="F45" s="353"/>
      <c r="G45" s="353"/>
      <c r="H45" s="353"/>
      <c r="I45" s="353"/>
      <c r="J45" s="353"/>
      <c r="K45" s="353"/>
      <c r="L45" s="353"/>
      <c r="M45" s="353"/>
      <c r="N45" s="353"/>
      <c r="O45" s="353"/>
    </row>
    <row r="46" spans="5:15" s="237" customFormat="1">
      <c r="E46" s="353"/>
      <c r="F46" s="353"/>
      <c r="G46" s="353"/>
      <c r="H46" s="353"/>
      <c r="I46" s="353"/>
      <c r="J46" s="353"/>
      <c r="K46" s="353"/>
      <c r="L46" s="353"/>
      <c r="M46" s="353"/>
      <c r="N46" s="353"/>
      <c r="O46" s="353"/>
    </row>
    <row r="47" spans="5:15" s="237" customFormat="1">
      <c r="E47" s="353"/>
      <c r="F47" s="353"/>
      <c r="G47" s="353"/>
      <c r="H47" s="353"/>
      <c r="I47" s="353"/>
      <c r="J47" s="353"/>
      <c r="K47" s="353"/>
      <c r="L47" s="353"/>
      <c r="M47" s="353"/>
      <c r="N47" s="353"/>
      <c r="O47" s="353"/>
    </row>
    <row r="48" spans="5:15" s="237" customFormat="1">
      <c r="E48" s="353"/>
      <c r="F48" s="353"/>
      <c r="G48" s="353"/>
      <c r="H48" s="353"/>
      <c r="I48" s="353"/>
      <c r="J48" s="353"/>
      <c r="K48" s="353"/>
      <c r="L48" s="353"/>
      <c r="M48" s="353"/>
      <c r="N48" s="353"/>
      <c r="O48" s="353"/>
    </row>
    <row r="49" spans="5:15" s="237" customFormat="1">
      <c r="E49" s="353"/>
      <c r="F49" s="353"/>
      <c r="G49" s="353"/>
      <c r="H49" s="353"/>
      <c r="I49" s="353"/>
      <c r="J49" s="353"/>
      <c r="K49" s="353"/>
      <c r="L49" s="353"/>
      <c r="M49" s="353"/>
      <c r="N49" s="353"/>
      <c r="O49" s="353"/>
    </row>
    <row r="50" spans="5:15" s="237" customFormat="1">
      <c r="E50" s="353"/>
      <c r="F50" s="353"/>
      <c r="G50" s="353"/>
      <c r="H50" s="353"/>
      <c r="I50" s="353"/>
      <c r="J50" s="353"/>
      <c r="K50" s="353"/>
      <c r="L50" s="353"/>
      <c r="M50" s="353"/>
      <c r="N50" s="353"/>
      <c r="O50" s="353"/>
    </row>
    <row r="51" spans="5:15" s="237" customFormat="1">
      <c r="E51" s="353"/>
      <c r="F51" s="353"/>
      <c r="G51" s="353"/>
      <c r="H51" s="353"/>
      <c r="I51" s="353"/>
      <c r="J51" s="353"/>
      <c r="K51" s="353"/>
      <c r="L51" s="353"/>
      <c r="M51" s="353"/>
      <c r="N51" s="353"/>
      <c r="O51" s="353"/>
    </row>
    <row r="52" spans="5:15" s="237" customFormat="1">
      <c r="E52" s="353"/>
      <c r="F52" s="353"/>
      <c r="G52" s="353"/>
      <c r="H52" s="353"/>
      <c r="I52" s="353"/>
      <c r="J52" s="353"/>
      <c r="K52" s="353"/>
      <c r="L52" s="353"/>
      <c r="M52" s="353"/>
      <c r="N52" s="353"/>
      <c r="O52" s="353"/>
    </row>
    <row r="53" spans="5:15" s="237" customFormat="1">
      <c r="E53" s="353"/>
      <c r="F53" s="353"/>
      <c r="G53" s="353"/>
      <c r="H53" s="353"/>
      <c r="I53" s="353"/>
      <c r="J53" s="353"/>
      <c r="K53" s="353"/>
      <c r="L53" s="353"/>
      <c r="M53" s="353"/>
      <c r="N53" s="353"/>
      <c r="O53" s="353"/>
    </row>
    <row r="54" spans="5:15" s="237" customFormat="1">
      <c r="E54" s="354"/>
      <c r="F54" s="354"/>
      <c r="G54" s="354"/>
      <c r="H54" s="354"/>
      <c r="I54" s="354"/>
    </row>
    <row r="55" spans="5:15" s="237" customFormat="1">
      <c r="E55" s="354"/>
      <c r="F55" s="354"/>
      <c r="G55" s="354"/>
      <c r="H55" s="354"/>
      <c r="I55" s="354"/>
    </row>
    <row r="56" spans="5:15" s="237" customFormat="1">
      <c r="E56" s="354"/>
      <c r="F56" s="354"/>
      <c r="G56" s="354"/>
      <c r="H56" s="354"/>
      <c r="I56" s="354"/>
    </row>
    <row r="57" spans="5:15" s="237" customFormat="1">
      <c r="E57" s="354"/>
      <c r="F57" s="354"/>
      <c r="G57" s="354"/>
      <c r="H57" s="354"/>
      <c r="I57" s="354"/>
    </row>
    <row r="58" spans="5:15" s="237" customFormat="1">
      <c r="E58" s="354"/>
      <c r="F58" s="354"/>
      <c r="G58" s="354"/>
      <c r="H58" s="354"/>
      <c r="I58" s="354"/>
    </row>
    <row r="59" spans="5:15" s="237" customFormat="1"/>
    <row r="60" spans="5:15" s="237" customFormat="1"/>
    <row r="61" spans="5:15" s="237" customFormat="1"/>
    <row r="62" spans="5:15" s="237" customFormat="1"/>
    <row r="63" spans="5:15" s="237" customFormat="1"/>
    <row r="64" spans="5:15" s="237" customFormat="1"/>
    <row r="65" s="237" customFormat="1"/>
    <row r="66" s="237" customFormat="1"/>
    <row r="67" s="237" customFormat="1"/>
    <row r="68" s="237" customFormat="1"/>
    <row r="69" s="237" customFormat="1"/>
    <row r="70" s="237" customFormat="1"/>
    <row r="71" s="237" customFormat="1"/>
    <row r="72" s="237" customFormat="1"/>
  </sheetData>
  <sheetProtection sheet="1" objects="1" scenarios="1"/>
  <mergeCells count="5">
    <mergeCell ref="B1:Q1"/>
    <mergeCell ref="B2:Q2"/>
    <mergeCell ref="B3:Q3"/>
    <mergeCell ref="B15:D15"/>
    <mergeCell ref="C26:Q26"/>
  </mergeCells>
  <pageMargins left="0.7" right="0.7" top="0.25" bottom="0.44" header="0.3" footer="0.3"/>
  <pageSetup scale="72"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8A179F-0915-4EA1-B8FE-9C11ACF31CC0}">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4b9f78e-1638-4d50-90be-e6eae294b66a"/>
    <ds:schemaRef ds:uri="http://schemas.microsoft.com/office/2006/metadata/properties"/>
  </ds:schemaRefs>
</ds:datastoreItem>
</file>

<file path=customXml/itemProps3.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4.xml><?xml version="1.0" encoding="utf-8"?>
<ds:datastoreItem xmlns:ds="http://schemas.openxmlformats.org/officeDocument/2006/customXml" ds:itemID="{6305C24C-E1D6-4E51-A6C0-44D4FAB53E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Non-GAAP Financial Measures</vt:lpstr>
      <vt:lpstr>Operating Metrics</vt:lpstr>
      <vt:lpstr>Outlook</vt:lpstr>
      <vt:lpstr>QTD P&amp;L</vt:lpstr>
      <vt:lpstr>TTM P&amp;L</vt:lpstr>
      <vt:lpstr>Balance Sheet</vt:lpstr>
      <vt:lpstr>NR and OI by Segment</vt:lpstr>
      <vt:lpstr>Rev Mix by Distribution</vt:lpstr>
      <vt:lpstr>Rev Mix by Platform</vt:lpstr>
      <vt:lpstr>Rev Mix by Geographic Region</vt:lpstr>
      <vt:lpstr>Cashflow Supplemental Qtrly</vt:lpstr>
      <vt:lpstr>EBITDA and Adjusted EBITDA</vt:lpstr>
      <vt:lpstr>GAAP to Non-GAAP Measures 2020</vt:lpstr>
      <vt:lpstr>GAAP to Non-GAAP Measures 2019</vt:lpstr>
      <vt:lpstr>GAAP to Non-GAAP Measures 2018</vt:lpstr>
      <vt:lpstr>'Balance Sheet'!Print_Area</vt:lpstr>
      <vt:lpstr>'Cashflow Supplemental Qtrly'!Print_Area</vt:lpstr>
      <vt:lpstr>'EBITDA and Adjusted EBITDA'!Print_Area</vt:lpstr>
      <vt:lpstr>'GAAP to Non-GAAP Measures 2018'!Print_Area</vt:lpstr>
      <vt:lpstr>'GAAP to Non-GAAP Measures 2019'!Print_Area</vt:lpstr>
      <vt:lpstr>'GAAP to Non-GAAP Measures 2020'!Print_Area</vt:lpstr>
      <vt:lpstr>'NR and OI by Segment'!Print_Area</vt:lpstr>
      <vt:lpstr>'Operating Metrics'!Print_Area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Santos, Mitchell</cp:lastModifiedBy>
  <cp:lastPrinted>2020-04-13T15:48:22Z</cp:lastPrinted>
  <dcterms:created xsi:type="dcterms:W3CDTF">2010-07-21T13:25:15Z</dcterms:created>
  <dcterms:modified xsi:type="dcterms:W3CDTF">2021-02-04T18:17:07Z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